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Classification\_Commodities N-Z\Vehicles\FY21 Order Sheets\"/>
    </mc:Choice>
  </mc:AlternateContent>
  <bookViews>
    <workbookView xWindow="0" yWindow="0" windowWidth="20160" windowHeight="9050"/>
  </bookViews>
  <sheets>
    <sheet name="8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E41" i="1" l="1"/>
  <c r="E42" i="1"/>
  <c r="E43" i="1"/>
  <c r="E44" i="1"/>
  <c r="E45" i="1"/>
  <c r="E46" i="1"/>
  <c r="E47" i="1"/>
  <c r="E48" i="1"/>
  <c r="E49" i="1"/>
  <c r="E51" i="1"/>
  <c r="E40" i="1"/>
  <c r="E30" i="1"/>
  <c r="E31" i="1"/>
  <c r="E32" i="1"/>
  <c r="E33" i="1"/>
  <c r="E34" i="1"/>
  <c r="E35" i="1"/>
  <c r="E36" i="1"/>
  <c r="E37" i="1"/>
  <c r="E38" i="1"/>
  <c r="E29" i="1"/>
  <c r="E28" i="1"/>
  <c r="E27" i="1"/>
  <c r="E23" i="1"/>
  <c r="E24" i="1"/>
  <c r="E25" i="1"/>
  <c r="E26" i="1"/>
  <c r="E22" i="1"/>
  <c r="E12" i="1" l="1"/>
  <c r="E16" i="1" l="1"/>
  <c r="E14" i="1" l="1"/>
  <c r="E13" i="1" l="1"/>
  <c r="E15" i="1" l="1"/>
  <c r="D58" i="1" l="1"/>
  <c r="E11" i="1" l="1"/>
  <c r="E8" i="1" l="1"/>
  <c r="E52" i="1" s="1"/>
  <c r="E54" i="1" l="1"/>
  <c r="E57" i="1" s="1"/>
  <c r="E58" i="1" s="1"/>
</calcChain>
</file>

<file path=xl/sharedStrings.xml><?xml version="1.0" encoding="utf-8"?>
<sst xmlns="http://schemas.openxmlformats.org/spreadsheetml/2006/main" count="129" uniqueCount="118">
  <si>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</si>
  <si>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</si>
  <si>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</si>
  <si>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</si>
  <si>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</si>
  <si>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</si>
  <si>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</si>
  <si>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</si>
  <si>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</si>
  <si>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</si>
  <si>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</si>
  <si>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</si>
  <si>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</si>
  <si>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</si>
  <si>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</si>
  <si>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</si>
  <si>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</si>
  <si>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</si>
  <si>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</si>
  <si>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</si>
  <si>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</si>
  <si>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</si>
  <si>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</si>
  <si>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</si>
  <si>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(PW7) Bright White Clear Coat</t>
  </si>
  <si>
    <t>(PR4) Flame Red Clear Coat</t>
  </si>
  <si>
    <t>Tow Hooks</t>
  </si>
  <si>
    <t>Trailer Brake Control</t>
  </si>
  <si>
    <t>XHC</t>
  </si>
  <si>
    <t>Daytime Running Lamps</t>
  </si>
  <si>
    <t>Transfer Case Skid Plate Shield (4WD Only)</t>
  </si>
  <si>
    <t>XEF</t>
  </si>
  <si>
    <t>Power Accessory Group (Includes power windows and door locks)</t>
  </si>
  <si>
    <t>AJW</t>
  </si>
  <si>
    <t>DRW</t>
  </si>
  <si>
    <t>Bodies</t>
  </si>
  <si>
    <t>BAJ</t>
  </si>
  <si>
    <t>NFA</t>
  </si>
  <si>
    <t>NLL</t>
  </si>
  <si>
    <t>65 MPH Maximum Speed</t>
  </si>
  <si>
    <t>JJ4</t>
  </si>
  <si>
    <t>70 MPH Maximum Speed</t>
  </si>
  <si>
    <t>JJ5</t>
  </si>
  <si>
    <t>77 MPH Maximum Speed</t>
  </si>
  <si>
    <t>JJ9</t>
  </si>
  <si>
    <t>NC</t>
  </si>
  <si>
    <t>Cargo &amp; CHMSL Lamp</t>
  </si>
  <si>
    <t>LPE</t>
  </si>
  <si>
    <t>Delete Front Center Seat</t>
  </si>
  <si>
    <t>CJT</t>
  </si>
  <si>
    <t>XF5</t>
  </si>
  <si>
    <t>XF7</t>
  </si>
  <si>
    <t>TBB</t>
  </si>
  <si>
    <t>AHQ</t>
  </si>
  <si>
    <t>Service Body: SRW 60" CA</t>
  </si>
  <si>
    <t>Service Body: DRW 60" CA</t>
  </si>
  <si>
    <t>Service Body: DRW 60" CA w/ Flip Tops</t>
  </si>
  <si>
    <t>Service Body: DRW 84" CA</t>
  </si>
  <si>
    <t>Service Body: DRW 84" CA w. Flip Tops</t>
  </si>
  <si>
    <t>Flat Bed: DRW 60" CA</t>
  </si>
  <si>
    <t>Flat Bed: DRW 84" CA</t>
  </si>
  <si>
    <t>Dump Body: DRW 60" CA</t>
  </si>
  <si>
    <t>Dump Body: DRW 84" CA</t>
  </si>
  <si>
    <t>Full Size Spare Tire (Includes additional waste tire fee)</t>
  </si>
  <si>
    <t>Gooseneck Body: DRW 84" CA</t>
  </si>
  <si>
    <t>Gooseneck Body: DRW 60" CA</t>
  </si>
  <si>
    <t>Contract Line</t>
  </si>
  <si>
    <t>Delivery ARO</t>
  </si>
  <si>
    <t>Agency  Information</t>
  </si>
  <si>
    <t>Delivery Point of Contact Name:</t>
  </si>
  <si>
    <t>LPAA Approval No</t>
  </si>
  <si>
    <t>Phone:</t>
  </si>
  <si>
    <t>Email:</t>
  </si>
  <si>
    <t>Shopping Cart</t>
  </si>
  <si>
    <t>Vendor Information</t>
  </si>
  <si>
    <t>Mike Solomon</t>
  </si>
  <si>
    <t xml:space="preserve">Vendor No. </t>
  </si>
  <si>
    <t>msolomon@courtesyautomotive.com</t>
  </si>
  <si>
    <t>337-909-2111</t>
  </si>
  <si>
    <t>90-210 days</t>
  </si>
  <si>
    <t>Order Sheet Instructions</t>
  </si>
  <si>
    <t>Ram 3500 Cab &amp; Chassis Regular Cab</t>
  </si>
  <si>
    <t>Max Tow Package (diesel only)</t>
  </si>
  <si>
    <t>CM DT-9</t>
  </si>
  <si>
    <t>CM DT-11</t>
  </si>
  <si>
    <t>RUGBY 9'</t>
  </si>
  <si>
    <t>RUGBY 11'</t>
  </si>
  <si>
    <t>Dual Alternators Rated at 440 Amps DIESEL ONLY</t>
  </si>
  <si>
    <t>Dual Alternators Rated at 380 Amps GAS ONLY</t>
  </si>
  <si>
    <t>220 Amp Alternator DIESEL ONLY</t>
  </si>
  <si>
    <t>Courtesy Dodge</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</si>
  <si>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</si>
  <si>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Agency Name</t>
  </si>
  <si>
    <t>DD3L63</t>
  </si>
  <si>
    <t>DD8L63</t>
  </si>
  <si>
    <t>DD3L64</t>
  </si>
  <si>
    <t>(PX8) Black Clear Coat</t>
  </si>
  <si>
    <t>DD3L63-DF3</t>
  </si>
  <si>
    <t>DD3L64-DF3</t>
  </si>
  <si>
    <t>DD3L63-WLA</t>
  </si>
  <si>
    <t>DD8L63-WLA</t>
  </si>
  <si>
    <t>LWB - 167.5" WB - 84" CA - DRW</t>
  </si>
  <si>
    <t>6108D54</t>
  </si>
  <si>
    <t>6108D54F</t>
  </si>
  <si>
    <t>6132D54</t>
  </si>
  <si>
    <t>6132D54F</t>
  </si>
  <si>
    <t>CM PL-9</t>
  </si>
  <si>
    <t>CM PL-12</t>
  </si>
  <si>
    <t>2" Rear Receiver Hitch w/ 7-way Plug for Service, Dump, and Platform Body</t>
  </si>
  <si>
    <t>LA DEQ Waste Tire Fee (4 tires X $2.25 each)</t>
  </si>
  <si>
    <t>STD</t>
  </si>
  <si>
    <t>22 Gallon Midship Fuel Tank (Del. rear 52 gallon tank, moves DEF tank outside of frame)</t>
  </si>
  <si>
    <t>Dual Fuel Tank (52 &amp; 22 Gal, moves DEF tank outside of frame, 84" CA only)</t>
  </si>
  <si>
    <t>RWD w/ 6.7L I6 Cummins Turbo Diesel Engine</t>
  </si>
  <si>
    <t>4WD w/ 6.7L I6 Cummins Turbo Diesel Engine</t>
  </si>
  <si>
    <t>LWB (84" CA) w/ 6.7L I6 Diesel Engine w/ 6-Speed AISIN AS66RC HD Transmission &amp; DRW</t>
  </si>
  <si>
    <t>6.7L I6 Diesel Engine w/ 6-Speed AISIN AS66RC HD Transmission</t>
  </si>
  <si>
    <t>4WD w/ 6.7L I6 Diesel Engine &amp; DRW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</si>
</sst>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8" x14ac:knownFonts="1">
    <font>
      <sz val="11"/>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name val="Calibri"/>
      <family val="2"/>
      <scheme val="minor"/>
    </font>
    <font>
      <b/>
      <sz val="11"/>
      <name val="Calibri"/>
      <family val="2"/>
      <scheme val="minor"/>
    </font>
    <font>
      <b/>
      <sz val="14"/>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double">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90">
    <xf numFmtId="0" fontId="0" fillId="0" borderId="0" xfId="0"/>
    <xf numFmtId="0" fontId="0" fillId="0" borderId="0" xfId="0" applyFont="1"/>
    <xf numFmtId="0" fontId="0" fillId="0" borderId="0" xfId="0" applyFill="1"/>
    <xf numFmtId="0" fontId="5" fillId="0" borderId="10" xfId="0" applyFont="1" applyBorder="1" applyAlignment="1" applyProtection="1">
      <alignment horizontal="center" wrapText="1"/>
      <protection hidden="1"/>
    </xf>
    <xf numFmtId="0" fontId="6" fillId="0" borderId="13" xfId="0" applyFont="1" applyFill="1" applyBorder="1" applyAlignment="1" applyProtection="1">
      <alignment horizontal="center"/>
      <protection hidden="1"/>
    </xf>
    <xf numFmtId="0" fontId="5" fillId="0" borderId="13" xfId="0" applyFont="1" applyFill="1" applyBorder="1" applyAlignment="1" applyProtection="1">
      <alignment horizontal="center"/>
      <protection hidden="1"/>
    </xf>
    <xf numFmtId="0" fontId="4" fillId="0" borderId="0" xfId="0" applyFont="1"/>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4" fillId="0" borderId="18" xfId="0" applyFont="1" applyBorder="1" applyAlignment="1" applyProtection="1">
      <alignment wrapText="1"/>
      <protection hidden="1"/>
    </xf>
    <xf numFmtId="0" fontId="4" fillId="0" borderId="19" xfId="0" applyFont="1" applyBorder="1" applyProtection="1">
      <protection hidden="1"/>
    </xf>
    <xf numFmtId="44" fontId="4" fillId="0" borderId="19" xfId="1" applyFont="1" applyBorder="1" applyProtection="1">
      <protection hidden="1"/>
    </xf>
    <xf numFmtId="0" fontId="4" fillId="2" borderId="19" xfId="0" applyFont="1" applyFill="1" applyBorder="1" applyProtection="1">
      <protection locked="0"/>
    </xf>
    <xf numFmtId="44" fontId="4" fillId="0" borderId="20" xfId="0" applyNumberFormat="1" applyFont="1" applyBorder="1" applyProtection="1">
      <protection hidden="1"/>
    </xf>
    <xf numFmtId="0" fontId="6" fillId="0" borderId="18" xfId="0" applyFont="1" applyBorder="1" applyAlignment="1" applyProtection="1">
      <alignment wrapText="1"/>
      <protection hidden="1"/>
    </xf>
    <xf numFmtId="0" fontId="4" fillId="5" borderId="18" xfId="0" applyFont="1" applyFill="1" applyBorder="1" applyAlignment="1" applyProtection="1">
      <alignment wrapText="1"/>
      <protection hidden="1"/>
    </xf>
    <xf numFmtId="0" fontId="4" fillId="5" borderId="19" xfId="0" applyFont="1" applyFill="1" applyBorder="1" applyAlignment="1" applyProtection="1">
      <alignment wrapText="1"/>
      <protection hidden="1"/>
    </xf>
    <xf numFmtId="44" fontId="4" fillId="5" borderId="19" xfId="1" applyFont="1" applyFill="1" applyBorder="1" applyProtection="1">
      <protection hidden="1"/>
    </xf>
    <xf numFmtId="0" fontId="4" fillId="0" borderId="19" xfId="0" applyFont="1" applyBorder="1" applyAlignment="1" applyProtection="1">
      <alignment wrapText="1"/>
      <protection hidden="1"/>
    </xf>
    <xf numFmtId="0" fontId="4" fillId="0" borderId="18" xfId="0" applyFont="1" applyBorder="1" applyAlignment="1" applyProtection="1">
      <alignment horizontal="center" wrapText="1"/>
      <protection hidden="1"/>
    </xf>
    <xf numFmtId="0" fontId="4" fillId="2" borderId="26" xfId="0" applyFont="1" applyFill="1" applyBorder="1" applyAlignment="1" applyProtection="1">
      <alignment horizontal="center" wrapText="1"/>
      <protection locked="0"/>
    </xf>
    <xf numFmtId="0" fontId="4" fillId="5" borderId="28" xfId="0" applyFont="1" applyFill="1" applyBorder="1" applyAlignment="1" applyProtection="1">
      <alignment horizontal="center" wrapText="1"/>
      <protection hidden="1"/>
    </xf>
    <xf numFmtId="0" fontId="4" fillId="0" borderId="21" xfId="0" applyFont="1" applyBorder="1" applyAlignment="1" applyProtection="1">
      <alignment horizontal="center" wrapText="1"/>
      <protection hidden="1"/>
    </xf>
    <xf numFmtId="0" fontId="4" fillId="0" borderId="17" xfId="0" applyFont="1" applyBorder="1" applyAlignment="1" applyProtection="1">
      <alignment horizontal="center" wrapText="1"/>
      <protection hidden="1"/>
    </xf>
    <xf numFmtId="0" fontId="4" fillId="0" borderId="19" xfId="0" applyFont="1" applyBorder="1" applyAlignment="1" applyProtection="1">
      <alignment horizontal="center"/>
      <protection hidden="1"/>
    </xf>
    <xf numFmtId="44" fontId="4" fillId="0" borderId="19" xfId="1" applyFont="1" applyBorder="1" applyAlignment="1" applyProtection="1">
      <protection hidden="1"/>
    </xf>
    <xf numFmtId="0" fontId="4" fillId="5" borderId="19" xfId="0" applyFont="1" applyFill="1" applyBorder="1" applyAlignment="1" applyProtection="1">
      <alignment horizontal="center"/>
      <protection hidden="1"/>
    </xf>
    <xf numFmtId="44" fontId="4" fillId="5" borderId="19" xfId="1" applyFont="1" applyFill="1" applyBorder="1" applyAlignment="1" applyProtection="1">
      <protection hidden="1"/>
    </xf>
    <xf numFmtId="44" fontId="4" fillId="0" borderId="20" xfId="0" applyNumberFormat="1" applyFont="1" applyBorder="1" applyAlignment="1" applyProtection="1">
      <alignment horizontal="center"/>
      <protection hidden="1"/>
    </xf>
    <xf numFmtId="44" fontId="4" fillId="0" borderId="20" xfId="0" applyNumberFormat="1" applyFont="1" applyFill="1" applyBorder="1" applyProtection="1">
      <protection hidden="1"/>
    </xf>
    <xf numFmtId="0" fontId="4" fillId="0" borderId="0" xfId="0" applyFont="1" applyFill="1"/>
    <xf numFmtId="0" fontId="4" fillId="0" borderId="19" xfId="0" applyFont="1" applyFill="1" applyBorder="1" applyAlignment="1">
      <alignment horizontal="right"/>
    </xf>
    <xf numFmtId="0" fontId="4" fillId="0" borderId="19" xfId="0" applyFont="1" applyFill="1" applyBorder="1"/>
    <xf numFmtId="0" fontId="6" fillId="0" borderId="25" xfId="0" applyFont="1" applyBorder="1" applyAlignment="1">
      <alignment horizontal="right" vertical="top" wrapText="1"/>
    </xf>
    <xf numFmtId="0" fontId="4" fillId="0" borderId="19" xfId="0" applyFont="1" applyFill="1" applyBorder="1" applyAlignment="1">
      <alignment vertical="center"/>
    </xf>
    <xf numFmtId="0" fontId="6" fillId="0" borderId="19" xfId="0" applyFont="1" applyBorder="1" applyAlignment="1">
      <alignment horizontal="center" vertical="center"/>
    </xf>
    <xf numFmtId="0" fontId="4" fillId="2" borderId="19" xfId="0" applyFont="1" applyFill="1" applyBorder="1" applyAlignment="1" applyProtection="1">
      <alignment horizontal="left"/>
      <protection locked="0"/>
    </xf>
    <xf numFmtId="0" fontId="7" fillId="0" borderId="11" xfId="0" applyFont="1" applyFill="1" applyBorder="1" applyAlignment="1" applyProtection="1">
      <alignment horizontal="center"/>
      <protection hidden="1"/>
    </xf>
    <xf numFmtId="0" fontId="4" fillId="2" borderId="19" xfId="0" applyFont="1" applyFill="1" applyBorder="1" applyAlignment="1" applyProtection="1">
      <alignment horizontal="left" wrapText="1"/>
      <protection locked="0"/>
    </xf>
    <xf numFmtId="44" fontId="4" fillId="0" borderId="19" xfId="1" applyFont="1" applyFill="1" applyBorder="1" applyAlignment="1" applyProtection="1">
      <protection hidden="1"/>
    </xf>
    <xf numFmtId="44" fontId="4" fillId="0" borderId="19" xfId="1" applyFont="1" applyFill="1" applyBorder="1" applyAlignment="1" applyProtection="1">
      <alignment horizontal="right"/>
      <protection hidden="1"/>
    </xf>
    <xf numFmtId="44" fontId="4" fillId="5" borderId="19" xfId="1" applyFont="1" applyFill="1" applyBorder="1" applyAlignment="1" applyProtection="1">
      <alignment horizontal="right"/>
      <protection hidden="1"/>
    </xf>
    <xf numFmtId="0" fontId="4" fillId="0" borderId="19" xfId="0" applyFont="1" applyFill="1" applyBorder="1" applyAlignment="1">
      <alignment horizontal="left" vertical="center"/>
    </xf>
    <xf numFmtId="164" fontId="4" fillId="0" borderId="19" xfId="0" applyNumberFormat="1" applyFont="1" applyFill="1" applyBorder="1" applyAlignment="1">
      <alignment horizontal="left"/>
    </xf>
    <xf numFmtId="164" fontId="4" fillId="0" borderId="22" xfId="0" applyNumberFormat="1" applyFont="1" applyFill="1" applyBorder="1" applyAlignment="1">
      <alignment horizontal="left"/>
    </xf>
    <xf numFmtId="0" fontId="4" fillId="0" borderId="23" xfId="0" applyFont="1" applyFill="1" applyBorder="1" applyAlignment="1">
      <alignment horizontal="left"/>
    </xf>
    <xf numFmtId="0" fontId="4" fillId="0" borderId="5" xfId="0" applyFont="1" applyFill="1" applyBorder="1" applyAlignment="1">
      <alignment horizontal="left"/>
    </xf>
    <xf numFmtId="0" fontId="4" fillId="0" borderId="24" xfId="0" applyFont="1" applyFill="1" applyBorder="1" applyAlignment="1">
      <alignment horizontal="left"/>
    </xf>
    <xf numFmtId="0" fontId="7" fillId="4" borderId="22" xfId="0" applyFont="1" applyFill="1" applyBorder="1" applyAlignment="1" applyProtection="1">
      <alignment horizontal="center"/>
      <protection hidden="1"/>
    </xf>
    <xf numFmtId="0" fontId="4" fillId="2" borderId="19" xfId="0" applyFont="1" applyFill="1" applyBorder="1" applyAlignment="1" applyProtection="1">
      <alignment horizontal="center" wrapText="1"/>
      <protection locked="0"/>
    </xf>
    <xf numFmtId="0" fontId="4" fillId="2" borderId="23" xfId="0" applyFont="1" applyFill="1" applyBorder="1" applyAlignment="1" applyProtection="1">
      <alignment horizontal="center" wrapText="1"/>
      <protection locked="0"/>
    </xf>
    <xf numFmtId="0" fontId="4" fillId="2" borderId="24" xfId="0" applyFont="1" applyFill="1" applyBorder="1" applyAlignment="1" applyProtection="1">
      <alignment horizontal="center" wrapText="1"/>
      <protection locked="0"/>
    </xf>
    <xf numFmtId="0" fontId="7" fillId="4" borderId="19" xfId="0" applyFont="1" applyFill="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3"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4" fillId="5" borderId="7" xfId="0" applyFont="1" applyFill="1" applyBorder="1" applyAlignment="1" applyProtection="1">
      <alignment horizontal="left" vertical="top" wrapText="1"/>
      <protection hidden="1"/>
    </xf>
    <xf numFmtId="0" fontId="4" fillId="5" borderId="8" xfId="0" applyFont="1" applyFill="1" applyBorder="1" applyAlignment="1" applyProtection="1">
      <alignment horizontal="left" vertical="top" wrapText="1"/>
      <protection hidden="1"/>
    </xf>
    <xf numFmtId="0" fontId="4" fillId="5" borderId="9" xfId="0" applyFont="1" applyFill="1" applyBorder="1" applyAlignment="1" applyProtection="1">
      <alignment horizontal="left" vertical="top" wrapText="1"/>
      <protection hidden="1"/>
    </xf>
    <xf numFmtId="0" fontId="4" fillId="0" borderId="14"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4"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16" xfId="0" applyFont="1" applyFill="1" applyBorder="1" applyAlignment="1" applyProtection="1">
      <alignment horizontal="center"/>
      <protection hidden="1"/>
    </xf>
    <xf numFmtId="0" fontId="7" fillId="4" borderId="17"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27" xfId="0" applyFont="1" applyFill="1" applyBorder="1" applyAlignment="1" applyProtection="1">
      <alignment horizontal="center" wrapText="1"/>
      <protection hidden="1"/>
    </xf>
    <xf numFmtId="0" fontId="7" fillId="4" borderId="28"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4" fillId="0" borderId="18" xfId="0" applyFont="1" applyBorder="1" applyAlignment="1" applyProtection="1">
      <alignment horizontal="right"/>
      <protection hidden="1"/>
    </xf>
    <xf numFmtId="0" fontId="4" fillId="0" borderId="19" xfId="0" applyFont="1" applyBorder="1" applyAlignment="1" applyProtection="1">
      <alignment horizontal="right"/>
      <protection hidden="1"/>
    </xf>
    <xf numFmtId="0" fontId="4" fillId="0" borderId="18" xfId="0" applyFont="1" applyFill="1" applyBorder="1" applyAlignment="1" applyProtection="1">
      <alignment horizontal="right"/>
      <protection hidden="1"/>
    </xf>
    <xf numFmtId="0" fontId="4" fillId="0" borderId="19" xfId="0" applyFont="1" applyFill="1" applyBorder="1" applyAlignment="1" applyProtection="1">
      <alignment horizontal="right"/>
      <protection hidden="1"/>
    </xf>
    <xf numFmtId="0" fontId="7" fillId="4" borderId="6"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tabSelected="1" workbookViewId="0">
      <selection activeCell="D16" sqref="D16"/>
    </sheetView>
  </sheetViews>
  <sheetFormatPr defaultRowHeight="14.5" x14ac:dyDescent="0.35"/>
  <cols>
    <col min="1" max="1" width="33.54296875" customWidth="1"/>
    <col min="2" max="2" width="14.453125" customWidth="1"/>
    <col min="3" max="3" width="16.54296875" customWidth="1"/>
    <col min="4" max="4" width="17.453125" bestFit="1" customWidth="1"/>
    <col min="5" max="5" width="16.54296875" customWidth="1"/>
  </cols>
  <sheetData>
    <row r="1" spans="1:8" ht="21" customHeight="1" thickTop="1" x14ac:dyDescent="0.45">
      <c r="A1" s="59" t="s">
        <v>20</v>
      </c>
      <c r="B1" s="60"/>
      <c r="C1" s="60"/>
      <c r="D1" s="60"/>
      <c r="E1" s="61"/>
    </row>
    <row r="2" spans="1:8" ht="21" x14ac:dyDescent="0.5">
      <c r="A2" s="62" t="s">
        <v>80</v>
      </c>
      <c r="B2" s="63"/>
      <c r="C2" s="63"/>
      <c r="D2" s="63"/>
      <c r="E2" s="64"/>
    </row>
    <row r="3" spans="1:8" ht="172.75" customHeight="1" thickBot="1" x14ac:dyDescent="0.4">
      <c r="A3" s="65" t="s">
        <v>91</v>
      </c>
      <c r="B3" s="66"/>
      <c r="C3" s="66"/>
      <c r="D3" s="66"/>
      <c r="E3" s="67"/>
    </row>
    <row r="4" spans="1:8" ht="40.9" customHeight="1" thickBot="1" x14ac:dyDescent="0.55000000000000004">
      <c r="A4" s="3" t="s">
        <v>81</v>
      </c>
      <c r="B4" s="4" t="s">
        <v>66</v>
      </c>
      <c r="C4" s="5">
        <v>85</v>
      </c>
      <c r="D4" s="4" t="s">
        <v>67</v>
      </c>
      <c r="E4" s="40" t="s">
        <v>79</v>
      </c>
      <c r="F4" s="6"/>
    </row>
    <row r="5" spans="1:8" ht="18.25" customHeight="1" thickBot="1" x14ac:dyDescent="0.4">
      <c r="A5" s="7" t="s">
        <v>12</v>
      </c>
      <c r="B5" s="8">
        <v>4400020875</v>
      </c>
      <c r="C5" s="8" t="s">
        <v>13</v>
      </c>
      <c r="D5" s="68" t="s">
        <v>90</v>
      </c>
      <c r="E5" s="69"/>
      <c r="F5" s="6"/>
      <c r="H5" s="1"/>
    </row>
    <row r="6" spans="1:8" ht="18" customHeight="1" x14ac:dyDescent="0.5">
      <c r="A6" s="56" t="s">
        <v>1</v>
      </c>
      <c r="B6" s="57"/>
      <c r="C6" s="57"/>
      <c r="D6" s="57"/>
      <c r="E6" s="58"/>
      <c r="F6" s="6"/>
    </row>
    <row r="7" spans="1:8" x14ac:dyDescent="0.35">
      <c r="A7" s="9" t="s">
        <v>2</v>
      </c>
      <c r="B7" s="10" t="s">
        <v>3</v>
      </c>
      <c r="C7" s="10" t="s">
        <v>0</v>
      </c>
      <c r="D7" s="10" t="s">
        <v>4</v>
      </c>
      <c r="E7" s="11" t="s">
        <v>5</v>
      </c>
      <c r="F7" s="6"/>
    </row>
    <row r="8" spans="1:8" ht="32.25" customHeight="1" x14ac:dyDescent="0.35">
      <c r="A8" s="12" t="s">
        <v>113</v>
      </c>
      <c r="B8" s="13" t="s">
        <v>93</v>
      </c>
      <c r="C8" s="14">
        <v>32190</v>
      </c>
      <c r="D8" s="15"/>
      <c r="E8" s="16">
        <f>$C8*D8</f>
        <v>0</v>
      </c>
      <c r="F8" s="6"/>
    </row>
    <row r="9" spans="1:8" ht="16.149999999999999" customHeight="1" x14ac:dyDescent="0.45">
      <c r="A9" s="76" t="s">
        <v>14</v>
      </c>
      <c r="B9" s="77"/>
      <c r="C9" s="77"/>
      <c r="D9" s="77"/>
      <c r="E9" s="78"/>
      <c r="F9" s="6"/>
    </row>
    <row r="10" spans="1:8" x14ac:dyDescent="0.35">
      <c r="A10" s="17" t="s">
        <v>10</v>
      </c>
      <c r="B10" s="10" t="s">
        <v>3</v>
      </c>
      <c r="C10" s="10" t="s">
        <v>0</v>
      </c>
      <c r="D10" s="10" t="s">
        <v>4</v>
      </c>
      <c r="E10" s="11" t="s">
        <v>5</v>
      </c>
      <c r="F10" s="6"/>
    </row>
    <row r="11" spans="1:8" ht="38.15" customHeight="1" x14ac:dyDescent="0.35">
      <c r="A11" s="12" t="s">
        <v>114</v>
      </c>
      <c r="B11" s="13" t="s">
        <v>94</v>
      </c>
      <c r="C11" s="20">
        <v>34860</v>
      </c>
      <c r="D11" s="15"/>
      <c r="E11" s="16">
        <f t="shared" ref="E11:E12" si="0">$C11*D11</f>
        <v>0</v>
      </c>
      <c r="F11" s="6"/>
    </row>
    <row r="12" spans="1:8" ht="33" customHeight="1" x14ac:dyDescent="0.35">
      <c r="A12" s="18" t="s">
        <v>116</v>
      </c>
      <c r="B12" s="19" t="s">
        <v>97</v>
      </c>
      <c r="C12" s="20">
        <v>33662</v>
      </c>
      <c r="D12" s="15"/>
      <c r="E12" s="16">
        <f t="shared" si="0"/>
        <v>0</v>
      </c>
      <c r="F12" s="6"/>
    </row>
    <row r="13" spans="1:8" ht="21.65" customHeight="1" x14ac:dyDescent="0.35">
      <c r="A13" s="12" t="s">
        <v>101</v>
      </c>
      <c r="B13" s="21" t="s">
        <v>95</v>
      </c>
      <c r="C13" s="20">
        <v>33046</v>
      </c>
      <c r="D13" s="15"/>
      <c r="E13" s="16">
        <f>$C13*D13</f>
        <v>0</v>
      </c>
      <c r="F13" s="6"/>
    </row>
    <row r="14" spans="1:8" ht="27.65" customHeight="1" x14ac:dyDescent="0.35">
      <c r="A14" s="12" t="s">
        <v>34</v>
      </c>
      <c r="B14" s="21" t="s">
        <v>99</v>
      </c>
      <c r="C14" s="20">
        <v>32967</v>
      </c>
      <c r="D14" s="15"/>
      <c r="E14" s="16">
        <f>$C14*D14</f>
        <v>0</v>
      </c>
      <c r="F14" s="6"/>
    </row>
    <row r="15" spans="1:8" ht="43.5" x14ac:dyDescent="0.35">
      <c r="A15" s="18" t="s">
        <v>115</v>
      </c>
      <c r="B15" s="19" t="s">
        <v>98</v>
      </c>
      <c r="C15" s="20">
        <v>34518</v>
      </c>
      <c r="D15" s="15"/>
      <c r="E15" s="16">
        <f>$C15*D15</f>
        <v>0</v>
      </c>
      <c r="F15" s="6"/>
    </row>
    <row r="16" spans="1:8" ht="33" customHeight="1" x14ac:dyDescent="0.35">
      <c r="A16" s="18" t="s">
        <v>117</v>
      </c>
      <c r="B16" s="19" t="s">
        <v>100</v>
      </c>
      <c r="C16" s="20">
        <v>36144</v>
      </c>
      <c r="D16" s="15"/>
      <c r="E16" s="16">
        <f t="shared" ref="E16" si="1">$C16*D16</f>
        <v>0</v>
      </c>
      <c r="F16" s="6"/>
    </row>
    <row r="17" spans="1:6" ht="18.5" x14ac:dyDescent="0.45">
      <c r="A17" s="79" t="s">
        <v>21</v>
      </c>
      <c r="B17" s="80"/>
      <c r="C17" s="81"/>
      <c r="D17" s="81"/>
      <c r="E17" s="82"/>
      <c r="F17" s="6"/>
    </row>
    <row r="18" spans="1:6" ht="29" x14ac:dyDescent="0.35">
      <c r="A18" s="22" t="s">
        <v>24</v>
      </c>
      <c r="B18" s="23"/>
      <c r="C18" s="22" t="s">
        <v>96</v>
      </c>
      <c r="D18" s="23"/>
      <c r="E18" s="24"/>
      <c r="F18" s="6"/>
    </row>
    <row r="19" spans="1:6" x14ac:dyDescent="0.35">
      <c r="A19" s="25" t="s">
        <v>25</v>
      </c>
      <c r="B19" s="23"/>
      <c r="C19" s="25"/>
      <c r="D19" s="23"/>
      <c r="E19" s="26"/>
      <c r="F19" s="6"/>
    </row>
    <row r="20" spans="1:6" ht="18.5" x14ac:dyDescent="0.45">
      <c r="A20" s="72" t="s">
        <v>6</v>
      </c>
      <c r="B20" s="73"/>
      <c r="C20" s="74"/>
      <c r="D20" s="74"/>
      <c r="E20" s="75"/>
      <c r="F20" s="6"/>
    </row>
    <row r="21" spans="1:6" x14ac:dyDescent="0.35">
      <c r="A21" s="9" t="s">
        <v>22</v>
      </c>
      <c r="B21" s="10" t="s">
        <v>7</v>
      </c>
      <c r="C21" s="10" t="s">
        <v>8</v>
      </c>
      <c r="D21" s="10" t="s">
        <v>9</v>
      </c>
      <c r="E21" s="11" t="s">
        <v>5</v>
      </c>
      <c r="F21" s="6"/>
    </row>
    <row r="22" spans="1:6" x14ac:dyDescent="0.35">
      <c r="A22" s="12" t="s">
        <v>89</v>
      </c>
      <c r="B22" s="27" t="s">
        <v>36</v>
      </c>
      <c r="C22" s="28">
        <v>225</v>
      </c>
      <c r="D22" s="15"/>
      <c r="E22" s="16">
        <f t="shared" ref="E22:E27" si="2">IF(D22="Yes",$C22*SUM($D$8:$D$16),0)</f>
        <v>0</v>
      </c>
      <c r="F22" s="6"/>
    </row>
    <row r="23" spans="1:6" ht="43.5" x14ac:dyDescent="0.35">
      <c r="A23" s="12" t="s">
        <v>111</v>
      </c>
      <c r="B23" s="27" t="s">
        <v>37</v>
      </c>
      <c r="C23" s="30">
        <v>115</v>
      </c>
      <c r="D23" s="15"/>
      <c r="E23" s="16">
        <f t="shared" si="2"/>
        <v>0</v>
      </c>
      <c r="F23" s="6"/>
    </row>
    <row r="24" spans="1:6" ht="43.5" x14ac:dyDescent="0.35">
      <c r="A24" s="12" t="s">
        <v>112</v>
      </c>
      <c r="B24" s="27" t="s">
        <v>38</v>
      </c>
      <c r="C24" s="30">
        <v>640</v>
      </c>
      <c r="D24" s="15"/>
      <c r="E24" s="16">
        <f t="shared" si="2"/>
        <v>0</v>
      </c>
      <c r="F24" s="6"/>
    </row>
    <row r="25" spans="1:6" x14ac:dyDescent="0.35">
      <c r="A25" s="12" t="s">
        <v>39</v>
      </c>
      <c r="B25" s="27" t="s">
        <v>40</v>
      </c>
      <c r="C25" s="30">
        <v>88</v>
      </c>
      <c r="D25" s="15"/>
      <c r="E25" s="16">
        <f t="shared" si="2"/>
        <v>0</v>
      </c>
      <c r="F25" s="6"/>
    </row>
    <row r="26" spans="1:6" x14ac:dyDescent="0.35">
      <c r="A26" s="12" t="s">
        <v>41</v>
      </c>
      <c r="B26" s="27" t="s">
        <v>42</v>
      </c>
      <c r="C26" s="30">
        <v>88</v>
      </c>
      <c r="D26" s="15"/>
      <c r="E26" s="16">
        <f t="shared" si="2"/>
        <v>0</v>
      </c>
      <c r="F26" s="6"/>
    </row>
    <row r="27" spans="1:6" x14ac:dyDescent="0.35">
      <c r="A27" s="12" t="s">
        <v>43</v>
      </c>
      <c r="B27" s="27" t="s">
        <v>44</v>
      </c>
      <c r="C27" s="30">
        <v>88</v>
      </c>
      <c r="D27" s="15"/>
      <c r="E27" s="16">
        <f t="shared" si="2"/>
        <v>0</v>
      </c>
      <c r="F27" s="6"/>
    </row>
    <row r="28" spans="1:6" x14ac:dyDescent="0.35">
      <c r="A28" s="12" t="s">
        <v>46</v>
      </c>
      <c r="B28" s="27" t="s">
        <v>47</v>
      </c>
      <c r="C28" s="30">
        <v>88</v>
      </c>
      <c r="D28" s="15"/>
      <c r="E28" s="16">
        <f t="shared" ref="E28:E38" si="3">IF(D28="YES",$C28*SUM($D$8:$D$16),0)</f>
        <v>0</v>
      </c>
      <c r="F28" s="6"/>
    </row>
    <row r="29" spans="1:6" x14ac:dyDescent="0.35">
      <c r="A29" s="12" t="s">
        <v>29</v>
      </c>
      <c r="B29" s="27" t="s">
        <v>110</v>
      </c>
      <c r="C29" s="44" t="s">
        <v>45</v>
      </c>
      <c r="D29" s="15"/>
      <c r="E29" s="16">
        <f t="shared" si="3"/>
        <v>0</v>
      </c>
      <c r="F29" s="6"/>
    </row>
    <row r="30" spans="1:6" x14ac:dyDescent="0.35">
      <c r="A30" s="12" t="s">
        <v>48</v>
      </c>
      <c r="B30" s="27" t="s">
        <v>49</v>
      </c>
      <c r="C30" s="30">
        <v>-18</v>
      </c>
      <c r="D30" s="15"/>
      <c r="E30" s="16">
        <f t="shared" si="3"/>
        <v>0</v>
      </c>
      <c r="F30" s="6"/>
    </row>
    <row r="31" spans="1:6" ht="29" x14ac:dyDescent="0.35">
      <c r="A31" s="12" t="s">
        <v>88</v>
      </c>
      <c r="B31" s="27" t="s">
        <v>50</v>
      </c>
      <c r="C31" s="30">
        <v>364</v>
      </c>
      <c r="D31" s="15"/>
      <c r="E31" s="16">
        <f t="shared" si="3"/>
        <v>0</v>
      </c>
      <c r="F31" s="6"/>
    </row>
    <row r="32" spans="1:6" ht="29" x14ac:dyDescent="0.35">
      <c r="A32" s="12" t="s">
        <v>87</v>
      </c>
      <c r="B32" s="27" t="s">
        <v>51</v>
      </c>
      <c r="C32" s="30">
        <v>364</v>
      </c>
      <c r="D32" s="15"/>
      <c r="E32" s="16">
        <f t="shared" si="3"/>
        <v>0</v>
      </c>
      <c r="F32" s="6"/>
    </row>
    <row r="33" spans="1:6" ht="27.65" customHeight="1" x14ac:dyDescent="0.35">
      <c r="A33" s="12" t="s">
        <v>63</v>
      </c>
      <c r="B33" s="27" t="s">
        <v>52</v>
      </c>
      <c r="C33" s="30">
        <v>364</v>
      </c>
      <c r="D33" s="15"/>
      <c r="E33" s="16">
        <f t="shared" si="3"/>
        <v>0</v>
      </c>
      <c r="F33" s="6"/>
    </row>
    <row r="34" spans="1:6" x14ac:dyDescent="0.35">
      <c r="A34" s="12" t="s">
        <v>82</v>
      </c>
      <c r="B34" s="27" t="s">
        <v>53</v>
      </c>
      <c r="C34" s="30">
        <v>640</v>
      </c>
      <c r="D34" s="15"/>
      <c r="E34" s="16">
        <f t="shared" si="3"/>
        <v>0</v>
      </c>
      <c r="F34" s="6"/>
    </row>
    <row r="35" spans="1:6" ht="29" x14ac:dyDescent="0.35">
      <c r="A35" s="12" t="s">
        <v>32</v>
      </c>
      <c r="B35" s="27" t="s">
        <v>33</v>
      </c>
      <c r="C35" s="30">
        <v>916</v>
      </c>
      <c r="D35" s="15"/>
      <c r="E35" s="16">
        <f t="shared" si="3"/>
        <v>0</v>
      </c>
      <c r="F35" s="6"/>
    </row>
    <row r="36" spans="1:6" x14ac:dyDescent="0.35">
      <c r="A36" s="12" t="s">
        <v>26</v>
      </c>
      <c r="B36" s="27" t="s">
        <v>110</v>
      </c>
      <c r="C36" s="43" t="s">
        <v>45</v>
      </c>
      <c r="D36" s="15"/>
      <c r="E36" s="16">
        <f t="shared" si="3"/>
        <v>0</v>
      </c>
      <c r="F36" s="6"/>
    </row>
    <row r="37" spans="1:6" x14ac:dyDescent="0.35">
      <c r="A37" s="12" t="s">
        <v>27</v>
      </c>
      <c r="B37" s="27" t="s">
        <v>28</v>
      </c>
      <c r="C37" s="30">
        <v>341</v>
      </c>
      <c r="D37" s="15"/>
      <c r="E37" s="16">
        <f t="shared" si="3"/>
        <v>0</v>
      </c>
      <c r="F37" s="6"/>
    </row>
    <row r="38" spans="1:6" ht="25.9" customHeight="1" x14ac:dyDescent="0.35">
      <c r="A38" s="18" t="s">
        <v>30</v>
      </c>
      <c r="B38" s="29" t="s">
        <v>31</v>
      </c>
      <c r="C38" s="42">
        <v>133</v>
      </c>
      <c r="D38" s="15"/>
      <c r="E38" s="16">
        <f t="shared" si="3"/>
        <v>0</v>
      </c>
      <c r="F38" s="6"/>
    </row>
    <row r="39" spans="1:6" ht="18.5" x14ac:dyDescent="0.45">
      <c r="A39" s="72" t="s">
        <v>35</v>
      </c>
      <c r="B39" s="73"/>
      <c r="C39" s="73"/>
      <c r="D39" s="73"/>
      <c r="E39" s="89"/>
      <c r="F39" s="6"/>
    </row>
    <row r="40" spans="1:6" x14ac:dyDescent="0.35">
      <c r="A40" s="12" t="s">
        <v>54</v>
      </c>
      <c r="B40" s="27">
        <v>6108</v>
      </c>
      <c r="C40" s="42">
        <v>6397</v>
      </c>
      <c r="D40" s="15"/>
      <c r="E40" s="16">
        <f t="shared" ref="E40:E51" si="4">IF(D40="Yes",$C40*SUM($D$8:$D$16),0)</f>
        <v>0</v>
      </c>
      <c r="F40" s="6"/>
    </row>
    <row r="41" spans="1:6" x14ac:dyDescent="0.35">
      <c r="A41" s="18" t="s">
        <v>55</v>
      </c>
      <c r="B41" s="29" t="s">
        <v>102</v>
      </c>
      <c r="C41" s="30">
        <v>7374</v>
      </c>
      <c r="D41" s="15"/>
      <c r="E41" s="16">
        <f t="shared" si="4"/>
        <v>0</v>
      </c>
      <c r="F41" s="6"/>
    </row>
    <row r="42" spans="1:6" x14ac:dyDescent="0.35">
      <c r="A42" s="18" t="s">
        <v>56</v>
      </c>
      <c r="B42" s="29" t="s">
        <v>103</v>
      </c>
      <c r="C42" s="30">
        <v>8254</v>
      </c>
      <c r="D42" s="15"/>
      <c r="E42" s="16">
        <f t="shared" si="4"/>
        <v>0</v>
      </c>
      <c r="F42" s="6"/>
    </row>
    <row r="43" spans="1:6" x14ac:dyDescent="0.35">
      <c r="A43" s="18" t="s">
        <v>57</v>
      </c>
      <c r="B43" s="29" t="s">
        <v>104</v>
      </c>
      <c r="C43" s="30">
        <v>8790</v>
      </c>
      <c r="D43" s="15"/>
      <c r="E43" s="16">
        <f t="shared" si="4"/>
        <v>0</v>
      </c>
      <c r="F43" s="6"/>
    </row>
    <row r="44" spans="1:6" x14ac:dyDescent="0.35">
      <c r="A44" s="18" t="s">
        <v>58</v>
      </c>
      <c r="B44" s="29" t="s">
        <v>105</v>
      </c>
      <c r="C44" s="30">
        <v>9886</v>
      </c>
      <c r="D44" s="15"/>
      <c r="E44" s="16">
        <f t="shared" si="4"/>
        <v>0</v>
      </c>
      <c r="F44" s="6"/>
    </row>
    <row r="45" spans="1:6" x14ac:dyDescent="0.35">
      <c r="A45" s="18" t="s">
        <v>65</v>
      </c>
      <c r="B45" s="29" t="s">
        <v>83</v>
      </c>
      <c r="C45" s="30">
        <v>3390</v>
      </c>
      <c r="D45" s="15"/>
      <c r="E45" s="16">
        <f t="shared" si="4"/>
        <v>0</v>
      </c>
      <c r="F45" s="6"/>
    </row>
    <row r="46" spans="1:6" x14ac:dyDescent="0.35">
      <c r="A46" s="18" t="s">
        <v>59</v>
      </c>
      <c r="B46" s="29" t="s">
        <v>106</v>
      </c>
      <c r="C46" s="30">
        <v>3334</v>
      </c>
      <c r="D46" s="15"/>
      <c r="E46" s="16">
        <f t="shared" si="4"/>
        <v>0</v>
      </c>
      <c r="F46" s="6"/>
    </row>
    <row r="47" spans="1:6" x14ac:dyDescent="0.35">
      <c r="A47" s="18" t="s">
        <v>64</v>
      </c>
      <c r="B47" s="29" t="s">
        <v>84</v>
      </c>
      <c r="C47" s="30">
        <v>3585</v>
      </c>
      <c r="D47" s="15"/>
      <c r="E47" s="16">
        <f t="shared" si="4"/>
        <v>0</v>
      </c>
      <c r="F47" s="6"/>
    </row>
    <row r="48" spans="1:6" x14ac:dyDescent="0.35">
      <c r="A48" s="18" t="s">
        <v>60</v>
      </c>
      <c r="B48" s="29" t="s">
        <v>107</v>
      </c>
      <c r="C48" s="30">
        <v>3786</v>
      </c>
      <c r="D48" s="15"/>
      <c r="E48" s="16">
        <f t="shared" si="4"/>
        <v>0</v>
      </c>
      <c r="F48" s="6"/>
    </row>
    <row r="49" spans="1:6" x14ac:dyDescent="0.35">
      <c r="A49" s="18" t="s">
        <v>61</v>
      </c>
      <c r="B49" s="29" t="s">
        <v>85</v>
      </c>
      <c r="C49" s="30">
        <v>8388</v>
      </c>
      <c r="D49" s="15"/>
      <c r="E49" s="16">
        <f t="shared" si="4"/>
        <v>0</v>
      </c>
      <c r="F49" s="6"/>
    </row>
    <row r="50" spans="1:6" x14ac:dyDescent="0.35">
      <c r="A50" s="18" t="s">
        <v>62</v>
      </c>
      <c r="B50" s="29" t="s">
        <v>86</v>
      </c>
      <c r="C50" s="30">
        <v>8575</v>
      </c>
      <c r="D50" s="15"/>
      <c r="E50" s="16">
        <f t="shared" si="4"/>
        <v>0</v>
      </c>
      <c r="F50" s="6"/>
    </row>
    <row r="51" spans="1:6" ht="29" x14ac:dyDescent="0.35">
      <c r="A51" s="18" t="s">
        <v>108</v>
      </c>
      <c r="B51" s="29"/>
      <c r="C51" s="30">
        <v>700</v>
      </c>
      <c r="D51" s="15"/>
      <c r="E51" s="16">
        <f t="shared" si="4"/>
        <v>0</v>
      </c>
      <c r="F51" s="6"/>
    </row>
    <row r="52" spans="1:6" x14ac:dyDescent="0.35">
      <c r="A52" s="70" t="s">
        <v>17</v>
      </c>
      <c r="B52" s="71"/>
      <c r="C52" s="71"/>
      <c r="D52" s="13" t="s">
        <v>11</v>
      </c>
      <c r="E52" s="31">
        <f>IF(SUM(D8:D16)=0,0,SUM(E8:E51)/SUM(D8:D16))</f>
        <v>0</v>
      </c>
      <c r="F52" s="6"/>
    </row>
    <row r="53" spans="1:6" ht="18.5" x14ac:dyDescent="0.45">
      <c r="A53" s="83" t="s">
        <v>15</v>
      </c>
      <c r="B53" s="55"/>
      <c r="C53" s="55"/>
      <c r="D53" s="55"/>
      <c r="E53" s="84"/>
      <c r="F53" s="6"/>
    </row>
    <row r="54" spans="1:6" x14ac:dyDescent="0.35">
      <c r="A54" s="85" t="s">
        <v>16</v>
      </c>
      <c r="B54" s="86"/>
      <c r="C54" s="86"/>
      <c r="D54" s="86"/>
      <c r="E54" s="16">
        <f>ROUND(0.0035*E52,2)</f>
        <v>0</v>
      </c>
      <c r="F54" s="6"/>
    </row>
    <row r="55" spans="1:6" x14ac:dyDescent="0.35">
      <c r="A55" s="87" t="s">
        <v>109</v>
      </c>
      <c r="B55" s="88"/>
      <c r="C55" s="88"/>
      <c r="D55" s="88"/>
      <c r="E55" s="32">
        <v>9</v>
      </c>
      <c r="F55" s="6"/>
    </row>
    <row r="56" spans="1:6" x14ac:dyDescent="0.35">
      <c r="A56" s="85" t="s">
        <v>23</v>
      </c>
      <c r="B56" s="86"/>
      <c r="C56" s="86"/>
      <c r="D56" s="86"/>
      <c r="E56" s="16">
        <v>20</v>
      </c>
      <c r="F56" s="6"/>
    </row>
    <row r="57" spans="1:6" x14ac:dyDescent="0.35">
      <c r="A57" s="70" t="s">
        <v>18</v>
      </c>
      <c r="B57" s="71"/>
      <c r="C57" s="71"/>
      <c r="D57" s="13" t="s">
        <v>11</v>
      </c>
      <c r="E57" s="16">
        <f>IF(SUM(E52:E56)&lt;100,0,SUM(E52:E56))</f>
        <v>0</v>
      </c>
      <c r="F57" s="6"/>
    </row>
    <row r="58" spans="1:6" x14ac:dyDescent="0.35">
      <c r="A58" s="70" t="s">
        <v>19</v>
      </c>
      <c r="B58" s="71"/>
      <c r="C58" s="71"/>
      <c r="D58" s="13" t="str">
        <f>IF(SUM(D8:D15)=0,"",IF(SUM(D8:D15)=1,"1 Vehicle",SUM(D8:D15)&amp;" Vehicles"))</f>
        <v/>
      </c>
      <c r="E58" s="16">
        <f>E57*SUM(D8:D16)</f>
        <v>0</v>
      </c>
      <c r="F58" s="6"/>
    </row>
    <row r="59" spans="1:6" s="2" customFormat="1" ht="22.4" customHeight="1" x14ac:dyDescent="0.45">
      <c r="A59" s="51" t="s">
        <v>68</v>
      </c>
      <c r="B59" s="51"/>
      <c r="C59" s="51"/>
      <c r="D59" s="51"/>
      <c r="E59" s="51"/>
      <c r="F59" s="33"/>
    </row>
    <row r="60" spans="1:6" s="2" customFormat="1" x14ac:dyDescent="0.35">
      <c r="A60" s="34" t="s">
        <v>69</v>
      </c>
      <c r="B60" s="52"/>
      <c r="C60" s="52"/>
      <c r="D60" s="35" t="s">
        <v>70</v>
      </c>
      <c r="E60" s="39"/>
      <c r="F60" s="33"/>
    </row>
    <row r="61" spans="1:6" s="2" customFormat="1" x14ac:dyDescent="0.35">
      <c r="A61" s="34" t="s">
        <v>71</v>
      </c>
      <c r="B61" s="52"/>
      <c r="C61" s="52"/>
      <c r="D61" s="35" t="s">
        <v>92</v>
      </c>
      <c r="E61" s="41"/>
      <c r="F61" s="33"/>
    </row>
    <row r="62" spans="1:6" s="2" customFormat="1" x14ac:dyDescent="0.35">
      <c r="A62" s="34" t="s">
        <v>72</v>
      </c>
      <c r="B62" s="53"/>
      <c r="C62" s="54"/>
      <c r="D62" s="35" t="s">
        <v>73</v>
      </c>
      <c r="E62" s="39"/>
      <c r="F62" s="33"/>
    </row>
    <row r="63" spans="1:6" s="2" customFormat="1" ht="17.5" customHeight="1" thickBot="1" x14ac:dyDescent="0.5">
      <c r="A63" s="55" t="s">
        <v>74</v>
      </c>
      <c r="B63" s="55"/>
      <c r="C63" s="55"/>
      <c r="D63" s="55"/>
      <c r="E63" s="55"/>
      <c r="F63" s="33"/>
    </row>
    <row r="64" spans="1:6" s="2" customFormat="1" x14ac:dyDescent="0.35">
      <c r="A64" s="36" t="s">
        <v>90</v>
      </c>
      <c r="B64" s="45" t="s">
        <v>75</v>
      </c>
      <c r="C64" s="45"/>
      <c r="D64" s="37" t="s">
        <v>76</v>
      </c>
      <c r="E64" s="38">
        <v>310127027</v>
      </c>
      <c r="F64" s="33"/>
    </row>
    <row r="65" spans="1:6" s="2" customFormat="1" x14ac:dyDescent="0.35">
      <c r="A65" s="34" t="s">
        <v>71</v>
      </c>
      <c r="B65" s="46" t="s">
        <v>78</v>
      </c>
      <c r="C65" s="46"/>
      <c r="D65" s="46"/>
      <c r="E65" s="47"/>
      <c r="F65" s="33"/>
    </row>
    <row r="66" spans="1:6" s="2" customFormat="1" x14ac:dyDescent="0.35">
      <c r="A66" s="34" t="s">
        <v>72</v>
      </c>
      <c r="B66" s="48" t="s">
        <v>77</v>
      </c>
      <c r="C66" s="49"/>
      <c r="D66" s="49"/>
      <c r="E66" s="50"/>
      <c r="F66" s="33"/>
    </row>
    <row r="67" spans="1:6" x14ac:dyDescent="0.35">
      <c r="A67" s="6"/>
      <c r="B67" s="6"/>
      <c r="C67" s="6"/>
      <c r="D67" s="6"/>
      <c r="E67" s="6"/>
      <c r="F67" s="6"/>
    </row>
    <row r="68" spans="1:6" x14ac:dyDescent="0.35">
      <c r="A68" s="6"/>
      <c r="B68" s="6"/>
      <c r="C68" s="6"/>
      <c r="D68" s="6"/>
      <c r="E68" s="6"/>
      <c r="F68" s="6"/>
    </row>
    <row r="69" spans="1:6" x14ac:dyDescent="0.35">
      <c r="A69" s="6"/>
      <c r="B69" s="6"/>
      <c r="C69" s="6"/>
      <c r="D69" s="6"/>
      <c r="E69" s="6"/>
      <c r="F69" s="6"/>
    </row>
    <row r="70" spans="1:6" x14ac:dyDescent="0.35">
      <c r="A70" s="6"/>
      <c r="B70" s="6"/>
      <c r="C70" s="6"/>
      <c r="D70" s="6"/>
      <c r="E70" s="6"/>
      <c r="F70" s="6"/>
    </row>
    <row r="71" spans="1:6" x14ac:dyDescent="0.35">
      <c r="A71" s="6"/>
      <c r="B71" s="6"/>
      <c r="C71" s="6"/>
      <c r="D71" s="6"/>
      <c r="E71" s="6"/>
      <c r="F71" s="6"/>
    </row>
    <row r="72" spans="1:6" x14ac:dyDescent="0.35">
      <c r="A72" s="6"/>
      <c r="B72" s="6"/>
      <c r="C72" s="6"/>
      <c r="D72" s="6"/>
      <c r="E72" s="6"/>
      <c r="F72" s="6"/>
    </row>
    <row r="73" spans="1:6" x14ac:dyDescent="0.35">
      <c r="A73" s="6"/>
      <c r="B73" s="6"/>
      <c r="C73" s="6"/>
      <c r="D73" s="6"/>
      <c r="E73" s="6"/>
      <c r="F73" s="6"/>
    </row>
    <row r="74" spans="1:6" x14ac:dyDescent="0.35">
      <c r="A74" s="6"/>
      <c r="B74" s="6"/>
      <c r="C74" s="6"/>
      <c r="D74" s="6"/>
      <c r="E74" s="6"/>
      <c r="F74" s="6"/>
    </row>
    <row r="75" spans="1:6" x14ac:dyDescent="0.35">
      <c r="A75" s="6"/>
      <c r="B75" s="6"/>
      <c r="C75" s="6"/>
      <c r="D75" s="6"/>
      <c r="E75" s="6"/>
      <c r="F75" s="6"/>
    </row>
    <row r="76" spans="1:6" x14ac:dyDescent="0.35">
      <c r="A76" s="6"/>
      <c r="B76" s="6"/>
      <c r="C76" s="6"/>
      <c r="D76" s="6"/>
      <c r="E76" s="6"/>
      <c r="F76" s="6"/>
    </row>
    <row r="77" spans="1:6" x14ac:dyDescent="0.35">
      <c r="A77" s="6"/>
      <c r="B77" s="6"/>
      <c r="C77" s="6"/>
      <c r="D77" s="6"/>
      <c r="E77" s="6"/>
      <c r="F77" s="6"/>
    </row>
    <row r="78" spans="1:6" x14ac:dyDescent="0.35">
      <c r="A78" s="6"/>
      <c r="B78" s="6"/>
      <c r="C78" s="6"/>
      <c r="D78" s="6"/>
      <c r="E78" s="6"/>
      <c r="F78" s="6"/>
    </row>
    <row r="79" spans="1:6" x14ac:dyDescent="0.35">
      <c r="A79" s="6"/>
      <c r="B79" s="6"/>
      <c r="C79" s="6"/>
      <c r="D79" s="6"/>
      <c r="E79" s="6"/>
      <c r="F79" s="6"/>
    </row>
    <row r="80" spans="1:6" x14ac:dyDescent="0.35">
      <c r="A80" s="6"/>
      <c r="B80" s="6"/>
      <c r="C80" s="6"/>
      <c r="D80" s="6"/>
      <c r="E80" s="6"/>
      <c r="F80" s="6"/>
    </row>
    <row r="81" spans="1:6" x14ac:dyDescent="0.35">
      <c r="A81" s="6"/>
      <c r="B81" s="6"/>
      <c r="C81" s="6"/>
      <c r="D81" s="6"/>
      <c r="E81" s="6"/>
      <c r="F81" s="6"/>
    </row>
    <row r="82" spans="1:6" x14ac:dyDescent="0.35">
      <c r="A82" s="6"/>
      <c r="B82" s="6"/>
      <c r="C82" s="6"/>
      <c r="D82" s="6"/>
      <c r="E82" s="6"/>
      <c r="F82" s="6"/>
    </row>
    <row r="83" spans="1:6" x14ac:dyDescent="0.35">
      <c r="A83" s="6"/>
      <c r="B83" s="6"/>
      <c r="C83" s="6"/>
      <c r="D83" s="6"/>
      <c r="E83" s="6"/>
      <c r="F83" s="6"/>
    </row>
    <row r="84" spans="1:6" x14ac:dyDescent="0.35">
      <c r="A84" s="6"/>
      <c r="B84" s="6"/>
      <c r="C84" s="6"/>
      <c r="D84" s="6"/>
      <c r="E84" s="6"/>
      <c r="F84" s="6"/>
    </row>
    <row r="85" spans="1:6" x14ac:dyDescent="0.35">
      <c r="A85" s="6"/>
      <c r="B85" s="6"/>
      <c r="C85" s="6"/>
      <c r="D85" s="6"/>
      <c r="E85" s="6"/>
      <c r="F85" s="6"/>
    </row>
    <row r="86" spans="1:6" x14ac:dyDescent="0.35">
      <c r="A86" s="6"/>
      <c r="B86" s="6"/>
      <c r="C86" s="6"/>
      <c r="D86" s="6"/>
      <c r="E86" s="6"/>
      <c r="F86" s="6"/>
    </row>
    <row r="87" spans="1:6" x14ac:dyDescent="0.35">
      <c r="A87" s="6"/>
      <c r="B87" s="6"/>
      <c r="C87" s="6"/>
      <c r="D87" s="6"/>
      <c r="E87" s="6"/>
      <c r="F87" s="6"/>
    </row>
    <row r="88" spans="1:6" x14ac:dyDescent="0.35">
      <c r="A88" s="6"/>
      <c r="B88" s="6"/>
      <c r="C88" s="6"/>
      <c r="D88" s="6"/>
      <c r="E88" s="6"/>
      <c r="F88" s="6"/>
    </row>
    <row r="89" spans="1:6" x14ac:dyDescent="0.35">
      <c r="A89" s="6"/>
      <c r="B89" s="6"/>
      <c r="C89" s="6"/>
      <c r="D89" s="6"/>
      <c r="E89" s="6"/>
      <c r="F89" s="6"/>
    </row>
    <row r="90" spans="1:6" x14ac:dyDescent="0.35">
      <c r="A90" s="6"/>
      <c r="B90" s="6"/>
      <c r="C90" s="6"/>
      <c r="D90" s="6"/>
      <c r="E90" s="6"/>
      <c r="F90" s="6"/>
    </row>
    <row r="91" spans="1:6" x14ac:dyDescent="0.35">
      <c r="A91" s="6"/>
      <c r="B91" s="6"/>
      <c r="C91" s="6"/>
      <c r="D91" s="6"/>
      <c r="E91" s="6"/>
      <c r="F91" s="6"/>
    </row>
    <row r="92" spans="1:6" x14ac:dyDescent="0.35">
      <c r="A92" s="6"/>
      <c r="B92" s="6"/>
      <c r="C92" s="6"/>
      <c r="D92" s="6"/>
      <c r="E92" s="6"/>
      <c r="F92" s="6"/>
    </row>
    <row r="93" spans="1:6" x14ac:dyDescent="0.35">
      <c r="A93" s="6"/>
      <c r="B93" s="6"/>
      <c r="C93" s="6"/>
      <c r="D93" s="6"/>
      <c r="E93" s="6"/>
      <c r="F93" s="6"/>
    </row>
    <row r="94" spans="1:6" x14ac:dyDescent="0.35">
      <c r="A94" s="6"/>
      <c r="B94" s="6"/>
      <c r="C94" s="6"/>
      <c r="D94" s="6"/>
      <c r="E94" s="6"/>
      <c r="F94" s="6"/>
    </row>
    <row r="95" spans="1:6" x14ac:dyDescent="0.35">
      <c r="A95" s="6"/>
      <c r="B95" s="6"/>
      <c r="C95" s="6"/>
      <c r="D95" s="6"/>
      <c r="E95" s="6"/>
      <c r="F95" s="6"/>
    </row>
    <row r="96" spans="1:6" x14ac:dyDescent="0.35">
      <c r="A96" s="6"/>
      <c r="B96" s="6"/>
      <c r="C96" s="6"/>
      <c r="D96" s="6"/>
      <c r="E96" s="6"/>
      <c r="F96" s="6"/>
    </row>
    <row r="97" spans="1:6" x14ac:dyDescent="0.35">
      <c r="A97" s="6"/>
      <c r="B97" s="6"/>
      <c r="C97" s="6"/>
      <c r="D97" s="6"/>
      <c r="E97" s="6"/>
      <c r="F97" s="6"/>
    </row>
    <row r="98" spans="1:6" x14ac:dyDescent="0.35">
      <c r="A98" s="6"/>
      <c r="B98" s="6"/>
      <c r="C98" s="6"/>
      <c r="D98" s="6"/>
      <c r="E98" s="6"/>
      <c r="F98" s="6"/>
    </row>
    <row r="99" spans="1:6" x14ac:dyDescent="0.35">
      <c r="A99" s="6"/>
      <c r="B99" s="6"/>
      <c r="C99" s="6"/>
      <c r="D99" s="6"/>
      <c r="E99" s="6"/>
      <c r="F99" s="6"/>
    </row>
    <row r="100" spans="1:6" x14ac:dyDescent="0.35">
      <c r="A100" s="6"/>
      <c r="B100" s="6"/>
      <c r="C100" s="6"/>
      <c r="D100" s="6"/>
      <c r="E100" s="6"/>
      <c r="F100" s="6"/>
    </row>
    <row r="101" spans="1:6" x14ac:dyDescent="0.35">
      <c r="A101" s="6"/>
      <c r="B101" s="6"/>
      <c r="C101" s="6"/>
      <c r="D101" s="6"/>
      <c r="E101" s="6"/>
      <c r="F101" s="6"/>
    </row>
    <row r="102" spans="1:6" x14ac:dyDescent="0.35">
      <c r="A102" s="6"/>
      <c r="B102" s="6"/>
      <c r="C102" s="6"/>
      <c r="D102" s="6"/>
      <c r="E102" s="6"/>
      <c r="F102" s="6"/>
    </row>
    <row r="103" spans="1:6" x14ac:dyDescent="0.35">
      <c r="A103" s="6"/>
      <c r="B103" s="6"/>
      <c r="C103" s="6"/>
      <c r="D103" s="6"/>
      <c r="E103" s="6"/>
      <c r="F103" s="6"/>
    </row>
    <row r="104" spans="1:6" x14ac:dyDescent="0.35">
      <c r="A104" s="6"/>
      <c r="B104" s="6"/>
      <c r="C104" s="6"/>
      <c r="D104" s="6"/>
      <c r="E104" s="6"/>
      <c r="F104" s="6"/>
    </row>
    <row r="105" spans="1:6" x14ac:dyDescent="0.35">
      <c r="A105" s="6"/>
      <c r="B105" s="6"/>
      <c r="C105" s="6"/>
      <c r="D105" s="6"/>
      <c r="E105" s="6"/>
      <c r="F105" s="6"/>
    </row>
    <row r="106" spans="1:6" x14ac:dyDescent="0.35">
      <c r="A106" s="6"/>
      <c r="B106" s="6"/>
      <c r="C106" s="6"/>
      <c r="D106" s="6"/>
      <c r="E106" s="6"/>
      <c r="F106" s="6"/>
    </row>
    <row r="107" spans="1:6" x14ac:dyDescent="0.35">
      <c r="A107" s="6"/>
      <c r="B107" s="6"/>
      <c r="C107" s="6"/>
      <c r="D107" s="6"/>
      <c r="E107" s="6"/>
      <c r="F107" s="6"/>
    </row>
    <row r="108" spans="1:6" x14ac:dyDescent="0.35">
      <c r="A108" s="6"/>
      <c r="B108" s="6"/>
      <c r="C108" s="6"/>
      <c r="D108" s="6"/>
      <c r="E108" s="6"/>
      <c r="F108" s="6"/>
    </row>
  </sheetData>
  <sheetProtection algorithmName="SHA-512" hashValue="cj1ZPrtDLVimJ2hdStJkZwi78gFuSRSr/TQCEnT4NrGLvET46T4zpsNmosvG9X9kgkYT98AbnXZYyetjwbFYSg==" saltValue="D7ZmjPPU+MNVEuwUJUPwnQ==" spinCount="100000" sheet="1" formatColumns="0" formatRows="0"/>
  <mergeCells count="24">
    <mergeCell ref="A57:C57"/>
    <mergeCell ref="A58:C58"/>
    <mergeCell ref="A20:E20"/>
    <mergeCell ref="A9:E9"/>
    <mergeCell ref="A52:C52"/>
    <mergeCell ref="A17:E17"/>
    <mergeCell ref="A53:E53"/>
    <mergeCell ref="A54:D54"/>
    <mergeCell ref="A55:D55"/>
    <mergeCell ref="A56:D56"/>
    <mergeCell ref="A39:E39"/>
    <mergeCell ref="A6:E6"/>
    <mergeCell ref="A1:E1"/>
    <mergeCell ref="A2:E2"/>
    <mergeCell ref="A3:E3"/>
    <mergeCell ref="D5:E5"/>
    <mergeCell ref="B64:C64"/>
    <mergeCell ref="B65:E65"/>
    <mergeCell ref="B66:E66"/>
    <mergeCell ref="A59:E59"/>
    <mergeCell ref="B60:C60"/>
    <mergeCell ref="B61:C61"/>
    <mergeCell ref="B62:C62"/>
    <mergeCell ref="A63:E63"/>
  </mergeCells>
  <dataValidations count="2">
    <dataValidation type="list" allowBlank="1" showInputMessage="1" showErrorMessage="1" sqref="D40:D51 D22:D38">
      <formula1>"Yes, "</formula1>
    </dataValidation>
    <dataValidation type="custom" allowBlank="1" showInputMessage="1" showErrorMessage="1" error="Only one vehicle configuration may be used on each spreadsheet." sqref="D8">
      <formula1>IF(SUM(D11:D16)=0,TRUE,FALSE)</formula1>
    </dataValidation>
  </dataValidations>
  <pageMargins left="0.7" right="0.7" top="0.75" bottom="0.75" header="0.3" footer="0.3"/>
  <pageSetup scale="92" fitToHeight="0" orientation="portrait" r:id="rId1"/>
  <headerFooter>
    <oddHeader>&amp;CPO# ____________________________&amp;R&amp;P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85</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James Anderson</cp:lastModifiedBy>
  <cp:lastPrinted>2019-06-21T14:50:41Z</cp:lastPrinted>
  <dcterms:created xsi:type="dcterms:W3CDTF">2016-08-11T20:23:26Z</dcterms:created>
  <dcterms:modified xsi:type="dcterms:W3CDTF">2021-01-06T21:21:02Z</dcterms:modified>
</cp:coreProperties>
</file>