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8_{E1BF0F7C-63F5-459F-90DB-E30C097BE852}" xr6:coauthVersionLast="47" xr6:coauthVersionMax="47" xr10:uidLastSave="{00000000-0000-0000-0000-000000000000}"/>
  <bookViews>
    <workbookView xWindow="28680" yWindow="-120" windowWidth="29040" windowHeight="15720" xr2:uid="{00000000-000D-0000-FFFF-FFFF00000000}"/>
  </bookViews>
  <sheets>
    <sheet name="Line 72-F150 Crew"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7" i="1" l="1"/>
  <c r="E36" i="1"/>
  <c r="E35" i="1"/>
  <c r="E32" i="1"/>
  <c r="E31" i="1"/>
  <c r="E29" i="1"/>
  <c r="E28" i="1"/>
  <c r="E24" i="1"/>
  <c r="D44" i="1" l="1"/>
  <c r="E34" i="1"/>
  <c r="E30" i="1"/>
  <c r="E33" i="1"/>
  <c r="E25" i="1"/>
  <c r="E26" i="1"/>
  <c r="E27" i="1"/>
  <c r="E11" i="1"/>
  <c r="E12" i="1"/>
  <c r="E13" i="1"/>
  <c r="E14" i="1"/>
  <c r="E15" i="1"/>
  <c r="E21" i="1" l="1"/>
  <c r="E10" i="1" l="1"/>
  <c r="E7" i="1" l="1"/>
  <c r="E38" i="1" s="1"/>
  <c r="E40" i="1" l="1"/>
  <c r="E43" i="1" s="1"/>
  <c r="E44" i="1" s="1"/>
</calcChain>
</file>

<file path=xl/sharedStrings.xml><?xml version="1.0" encoding="utf-8"?>
<sst xmlns="http://schemas.openxmlformats.org/spreadsheetml/2006/main" count="111" uniqueCount="93">
  <si>
    <t>Unit Price</t>
  </si>
  <si>
    <t>Base Vehicle</t>
  </si>
  <si>
    <t>Vehicle Description</t>
  </si>
  <si>
    <t>Order Code</t>
  </si>
  <si>
    <t>Quantity</t>
  </si>
  <si>
    <t>Extended Price</t>
  </si>
  <si>
    <t>Optional Equipment</t>
  </si>
  <si>
    <t>Option Code</t>
  </si>
  <si>
    <t>Option Unit Price</t>
  </si>
  <si>
    <t>Add Option</t>
  </si>
  <si>
    <t>Description</t>
  </si>
  <si>
    <t>1 EA</t>
  </si>
  <si>
    <t>State Contract Number</t>
  </si>
  <si>
    <t>Vendor</t>
  </si>
  <si>
    <t>Optional Configuration</t>
  </si>
  <si>
    <t>Additional Costs</t>
  </si>
  <si>
    <t>0.35% Contract Administrative Fee</t>
  </si>
  <si>
    <t>Cost for Each Vehicle Plus Options</t>
  </si>
  <si>
    <t>Total Cost for Each Vehicle</t>
  </si>
  <si>
    <t>Total Cost for All Vehicles</t>
  </si>
  <si>
    <t>This spreadsheet is not a purchase order</t>
  </si>
  <si>
    <t>Available Exterior Colors</t>
  </si>
  <si>
    <t>Option Description</t>
  </si>
  <si>
    <t>LA Safety Inspection Sticker - 2 Year</t>
  </si>
  <si>
    <t>Spray-In Bedliner</t>
  </si>
  <si>
    <t>Daytime Running Lamps</t>
  </si>
  <si>
    <t>Cruise Control</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</si>
  <si>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</si>
  <si>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</si>
  <si>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</si>
  <si>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Courtesy Ford</t>
  </si>
  <si>
    <t>Agency  Information</t>
  </si>
  <si>
    <t>LPAA Approval No</t>
  </si>
  <si>
    <t>Phone:</t>
  </si>
  <si>
    <t>Email:</t>
  </si>
  <si>
    <t>Shopping Cart</t>
  </si>
  <si>
    <t>Vendor Information</t>
  </si>
  <si>
    <t>Mike Solomon</t>
  </si>
  <si>
    <t xml:space="preserve">Vendor No. </t>
  </si>
  <si>
    <t>337-332-2145</t>
  </si>
  <si>
    <t>msolomon@courtesyautomotive.com</t>
  </si>
  <si>
    <t>76R</t>
  </si>
  <si>
    <t>LA DEQ Waste Tire Fee (5 tires X $2.25 each)</t>
  </si>
  <si>
    <t>Order Sheet Instructions</t>
  </si>
  <si>
    <t>18B</t>
  </si>
  <si>
    <t>Contact Name:</t>
  </si>
  <si>
    <t>Agency Name</t>
  </si>
  <si>
    <t>(JS) Iconic Silver</t>
  </si>
  <si>
    <t>(M7) Carbonized Gray</t>
  </si>
  <si>
    <t>(YZ) Oxford White</t>
  </si>
  <si>
    <t>Power Windows and Locks</t>
  </si>
  <si>
    <t>STD</t>
  </si>
  <si>
    <t>Rear Window Defroster w/Privacy Glass</t>
  </si>
  <si>
    <t>Running Boards, Black Platform</t>
  </si>
  <si>
    <t>50S</t>
  </si>
  <si>
    <t>Reverse Sensing System</t>
  </si>
  <si>
    <t>Class IV Trailer Hitch</t>
  </si>
  <si>
    <t>53B</t>
  </si>
  <si>
    <t>67T</t>
  </si>
  <si>
    <t>101A</t>
  </si>
  <si>
    <t>am</t>
  </si>
  <si>
    <t>E4</t>
  </si>
  <si>
    <t>W1K-995</t>
  </si>
  <si>
    <t>W1L-995</t>
  </si>
  <si>
    <t>Ford F-150 
Crew Cab</t>
  </si>
  <si>
    <t>Upcharge Exterior Colors</t>
  </si>
  <si>
    <t>Color Upcharge</t>
  </si>
  <si>
    <t>Vermilion Red (Fire Engine Red)</t>
  </si>
  <si>
    <t xml:space="preserve">RWD w/5.0L V8 </t>
  </si>
  <si>
    <t xml:space="preserve">4WD w/5.0L V8 </t>
  </si>
  <si>
    <t>4WD/LWB W/5.0L V8</t>
  </si>
  <si>
    <t>RWD w/ 3.5L Eco-boost</t>
  </si>
  <si>
    <t>4WD w/3.5l Eco-boost</t>
  </si>
  <si>
    <t>W1K-998</t>
  </si>
  <si>
    <t>W1L-998</t>
  </si>
  <si>
    <t>53T</t>
  </si>
  <si>
    <t>PO#_____________________________</t>
  </si>
  <si>
    <r>
      <t>XL Power Equipment Group:</t>
    </r>
    <r>
      <rPr>
        <sz val="9"/>
        <rFont val="Calibri"/>
        <family val="2"/>
        <scheme val="minor"/>
      </rPr>
      <t xml:space="preserve"> Keyless Remotes, Power Tailgate, Cruise, Reverse Sensing System, 40/20/40 Front Seat (Cloth or Vinyl)</t>
    </r>
  </si>
  <si>
    <t>NC</t>
  </si>
  <si>
    <t>(UM) Agate Black</t>
  </si>
  <si>
    <t xml:space="preserve"> </t>
  </si>
  <si>
    <t>RWD w/ 3.0L Eco-boost</t>
  </si>
  <si>
    <t xml:space="preserve">4WD w/3.0L Eco-boost </t>
  </si>
  <si>
    <t>Courtesy Amber/Green Safety Light Package with Westin Headache Rack</t>
  </si>
  <si>
    <t>CLPWWR</t>
  </si>
  <si>
    <t>Skid Plates (Fleet Only) 4x4 only</t>
  </si>
  <si>
    <t>LT265/70R17C BSW All-Terain Tires (A/T) - Fleet</t>
  </si>
  <si>
    <t>7TC</t>
  </si>
  <si>
    <t>120-150 Days</t>
  </si>
  <si>
    <t>W1K-99C</t>
  </si>
  <si>
    <t>W1L-99C</t>
  </si>
  <si>
    <r>
      <t>Trailer Tow Package:</t>
    </r>
    <r>
      <rPr>
        <sz val="9"/>
        <color theme="1"/>
        <rFont val="Calibri"/>
        <family val="2"/>
        <scheme val="minor"/>
      </rPr>
      <t xml:space="preserve"> Brake Controller, Upgraded Bumper, 3.55 E-Locking Rear End/</t>
    </r>
    <r>
      <rPr>
        <b/>
        <sz val="9"/>
        <color rgb="FF00B050"/>
        <rFont val="Calibri"/>
        <family val="2"/>
        <scheme val="minor"/>
      </rPr>
      <t>Only Available with 5.0L V8 or 3.5L Ecoboost</t>
    </r>
    <r>
      <rPr>
        <sz val="9"/>
        <color rgb="FFFF0000"/>
        <rFont val="Calibri"/>
        <family val="2"/>
        <scheme val="minor"/>
      </rPr>
      <t xml:space="preserve">
</t>
    </r>
    <r>
      <rPr>
        <b/>
        <sz val="9"/>
        <color rgb="FFFF0000"/>
        <rFont val="Calibri"/>
        <family val="2"/>
        <scheme val="minor"/>
      </rPr>
      <t>Not Avialable with 3.0L Ecoboost</t>
    </r>
  </si>
  <si>
    <r>
      <t xml:space="preserve">Trailer Brake Controller: </t>
    </r>
    <r>
      <rPr>
        <sz val="9"/>
        <color rgb="FFFF0000"/>
        <rFont val="Calibri"/>
        <family val="2"/>
        <scheme val="minor"/>
      </rPr>
      <t>Only Available with 3.0L Ecoboot Not Avialable with 5.0 L OR 3.5L Ecoboost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</si>
</sst>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5"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b/>
      <sz val="11"/>
      <color theme="1"/>
      <name val="Calibri"/>
      <family val="2"/>
      <scheme val="minor"/>
    </font>
    <font>
      <b/>
      <sz val="14"/>
      <color theme="1"/>
      <name val="Calibri"/>
      <family val="2"/>
      <scheme val="minor"/>
    </font>
    <font>
      <sz val="9"/>
      <color rgb="FFFF0000"/>
      <name val="Calibri"/>
      <family val="2"/>
      <scheme val="minor"/>
    </font>
    <font>
      <sz val="9"/>
      <name val="Calibri"/>
      <family val="2"/>
      <scheme val="minor"/>
    </font>
    <font>
      <sz val="9"/>
      <color theme="1"/>
      <name val="Calibri"/>
      <family val="2"/>
      <scheme val="minor"/>
    </font>
    <font>
      <b/>
      <sz val="9"/>
      <color rgb="FF00B050"/>
      <name val="Calibri"/>
      <family val="2"/>
      <scheme val="minor"/>
    </font>
    <font>
      <b/>
      <sz val="9"/>
      <color rgb="FFFF0000"/>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1">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90">
    <xf numFmtId="0" fontId="0" fillId="0" borderId="0" xfId="0"/>
    <xf numFmtId="0" fontId="3" fillId="0" borderId="0" xfId="0" applyFont="1"/>
    <xf numFmtId="0" fontId="6" fillId="0" borderId="10" xfId="0" applyFont="1" applyBorder="1" applyAlignment="1" applyProtection="1">
      <alignment horizontal="center"/>
      <protection hidden="1"/>
    </xf>
    <xf numFmtId="0" fontId="5" fillId="0" borderId="10" xfId="0" applyFont="1" applyBorder="1" applyAlignment="1" applyProtection="1">
      <alignment horizontal="center"/>
      <protection hidden="1"/>
    </xf>
    <xf numFmtId="0" fontId="6" fillId="0" borderId="9" xfId="0" applyFont="1" applyBorder="1" applyAlignment="1" applyProtection="1">
      <alignment horizontal="center"/>
      <protection hidden="1"/>
    </xf>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3" fillId="0" borderId="15" xfId="0" applyFont="1" applyBorder="1" applyAlignment="1" applyProtection="1">
      <alignment wrapText="1"/>
      <protection hidden="1"/>
    </xf>
    <xf numFmtId="0" fontId="3" fillId="0" borderId="16" xfId="0" applyFont="1" applyBorder="1" applyProtection="1">
      <protection hidden="1"/>
    </xf>
    <xf numFmtId="44" fontId="3" fillId="0" borderId="16" xfId="1" applyFont="1" applyBorder="1" applyProtection="1">
      <protection hidden="1"/>
    </xf>
    <xf numFmtId="0" fontId="3" fillId="2" borderId="16" xfId="0" applyFont="1" applyFill="1" applyBorder="1" applyProtection="1">
      <protection locked="0"/>
    </xf>
    <xf numFmtId="44" fontId="3" fillId="0" borderId="17" xfId="0" applyNumberFormat="1" applyFont="1" applyBorder="1" applyProtection="1">
      <protection hidden="1"/>
    </xf>
    <xf numFmtId="0" fontId="6" fillId="0" borderId="15" xfId="0" applyFont="1" applyBorder="1" applyAlignment="1" applyProtection="1">
      <alignment wrapText="1"/>
      <protection hidden="1"/>
    </xf>
    <xf numFmtId="44" fontId="3" fillId="0" borderId="16" xfId="1" applyFont="1" applyBorder="1" applyAlignment="1" applyProtection="1">
      <protection hidden="1"/>
    </xf>
    <xf numFmtId="0" fontId="3" fillId="5" borderId="15" xfId="0" applyFont="1" applyFill="1" applyBorder="1" applyAlignment="1" applyProtection="1">
      <alignment wrapText="1"/>
      <protection hidden="1"/>
    </xf>
    <xf numFmtId="44" fontId="3" fillId="5" borderId="16" xfId="1" applyFont="1" applyFill="1" applyBorder="1" applyAlignment="1" applyProtection="1">
      <protection hidden="1"/>
    </xf>
    <xf numFmtId="44" fontId="3" fillId="0" borderId="17" xfId="0" applyNumberFormat="1" applyFont="1" applyBorder="1" applyAlignment="1" applyProtection="1">
      <alignment horizontal="center"/>
      <protection hidden="1"/>
    </xf>
    <xf numFmtId="44" fontId="3" fillId="5" borderId="16" xfId="1" applyFont="1" applyFill="1" applyBorder="1" applyAlignment="1" applyProtection="1">
      <alignment horizontal="right"/>
      <protection hidden="1"/>
    </xf>
    <xf numFmtId="0" fontId="5" fillId="0" borderId="8" xfId="0" applyFont="1" applyBorder="1" applyAlignment="1" applyProtection="1">
      <alignment horizontal="center"/>
      <protection hidden="1"/>
    </xf>
    <xf numFmtId="0" fontId="3" fillId="0" borderId="16" xfId="0" applyFont="1" applyBorder="1" applyAlignment="1" applyProtection="1">
      <alignment horizontal="center"/>
      <protection hidden="1"/>
    </xf>
    <xf numFmtId="0" fontId="5" fillId="0" borderId="7" xfId="0" applyFont="1" applyBorder="1" applyAlignment="1" applyProtection="1">
      <alignment horizontal="center" wrapText="1"/>
      <protection hidden="1"/>
    </xf>
    <xf numFmtId="0" fontId="0" fillId="0" borderId="15" xfId="0" applyBorder="1" applyAlignment="1" applyProtection="1">
      <alignment horizontal="center" wrapText="1"/>
      <protection hidden="1"/>
    </xf>
    <xf numFmtId="0" fontId="0" fillId="2" borderId="18" xfId="0" applyFill="1" applyBorder="1" applyAlignment="1" applyProtection="1">
      <alignment horizontal="center" wrapText="1"/>
      <protection locked="0"/>
    </xf>
    <xf numFmtId="0" fontId="0" fillId="2" borderId="16" xfId="0" applyFill="1" applyBorder="1" applyAlignment="1" applyProtection="1">
      <alignment horizontal="center" wrapText="1"/>
      <protection locked="0"/>
    </xf>
    <xf numFmtId="0" fontId="8" fillId="0" borderId="15" xfId="0" applyFont="1" applyBorder="1" applyProtection="1">
      <protection hidden="1"/>
    </xf>
    <xf numFmtId="0" fontId="8" fillId="0" borderId="16" xfId="0" applyFont="1" applyBorder="1" applyProtection="1">
      <protection hidden="1"/>
    </xf>
    <xf numFmtId="0" fontId="8" fillId="0" borderId="17" xfId="0" applyFont="1" applyBorder="1" applyProtection="1">
      <protection hidden="1"/>
    </xf>
    <xf numFmtId="0" fontId="0" fillId="0" borderId="15" xfId="0" applyBorder="1" applyAlignment="1" applyProtection="1">
      <alignment wrapText="1"/>
      <protection hidden="1"/>
    </xf>
    <xf numFmtId="0" fontId="0" fillId="0" borderId="16" xfId="0" applyBorder="1" applyAlignment="1" applyProtection="1">
      <alignment horizontal="center"/>
      <protection hidden="1"/>
    </xf>
    <xf numFmtId="44" fontId="0" fillId="0" borderId="16" xfId="1" applyFont="1" applyBorder="1" applyAlignment="1" applyProtection="1">
      <protection hidden="1"/>
    </xf>
    <xf numFmtId="0" fontId="0" fillId="2" borderId="16" xfId="0" applyFill="1" applyBorder="1" applyProtection="1">
      <protection locked="0"/>
    </xf>
    <xf numFmtId="44" fontId="0" fillId="0" borderId="17" xfId="0" applyNumberFormat="1" applyBorder="1" applyProtection="1">
      <protection hidden="1"/>
    </xf>
    <xf numFmtId="0" fontId="3" fillId="0" borderId="16" xfId="0" applyFont="1" applyBorder="1" applyAlignment="1" applyProtection="1">
      <alignment wrapText="1"/>
      <protection hidden="1"/>
    </xf>
    <xf numFmtId="0" fontId="6" fillId="0" borderId="0" xfId="0" applyFont="1"/>
    <xf numFmtId="14" fontId="6" fillId="0" borderId="0" xfId="0" applyNumberFormat="1" applyFont="1"/>
    <xf numFmtId="0" fontId="3" fillId="5" borderId="16" xfId="0" applyFont="1" applyFill="1" applyBorder="1" applyAlignment="1" applyProtection="1">
      <alignment wrapText="1"/>
      <protection hidden="1"/>
    </xf>
    <xf numFmtId="0" fontId="5" fillId="4" borderId="16" xfId="0" applyFont="1" applyFill="1" applyBorder="1" applyAlignment="1" applyProtection="1">
      <alignment horizontal="center"/>
      <protection hidden="1"/>
    </xf>
    <xf numFmtId="0" fontId="2" fillId="3" borderId="1" xfId="0" applyFont="1" applyFill="1" applyBorder="1" applyAlignment="1" applyProtection="1">
      <alignment horizontal="centerContinuous"/>
      <protection hidden="1"/>
    </xf>
    <xf numFmtId="0" fontId="4" fillId="3" borderId="2" xfId="0" applyFont="1" applyFill="1" applyBorder="1" applyAlignment="1" applyProtection="1">
      <alignment horizontal="centerContinuous"/>
      <protection hidden="1"/>
    </xf>
    <xf numFmtId="0" fontId="4" fillId="3" borderId="3" xfId="0" applyFont="1" applyFill="1" applyBorder="1" applyAlignment="1" applyProtection="1">
      <alignment horizontal="centerContinuous"/>
      <protection hidden="1"/>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5" xfId="0" applyFont="1" applyFill="1" applyBorder="1" applyAlignment="1" applyProtection="1">
      <alignment horizontal="centerContinuous" wrapText="1"/>
      <protection hidden="1"/>
    </xf>
    <xf numFmtId="0" fontId="7" fillId="4" borderId="6" xfId="0" applyFont="1" applyFill="1" applyBorder="1" applyAlignment="1" applyProtection="1">
      <alignment horizontal="centerContinuous" wrapText="1"/>
      <protection hidden="1"/>
    </xf>
    <xf numFmtId="0" fontId="7" fillId="4" borderId="13" xfId="0" applyFont="1" applyFill="1" applyBorder="1" applyAlignment="1" applyProtection="1">
      <alignment horizontal="centerContinuous" wrapText="1"/>
      <protection hidden="1"/>
    </xf>
    <xf numFmtId="0" fontId="7" fillId="4" borderId="14" xfId="0" applyFont="1" applyFill="1" applyBorder="1" applyAlignment="1" applyProtection="1">
      <alignment horizontal="centerContinuous" wrapText="1"/>
      <protection hidden="1"/>
    </xf>
    <xf numFmtId="0" fontId="9" fillId="4" borderId="4" xfId="0" applyFont="1" applyFill="1" applyBorder="1" applyAlignment="1" applyProtection="1">
      <alignment horizontal="centerContinuous"/>
      <protection hidden="1"/>
    </xf>
    <xf numFmtId="0" fontId="9" fillId="4" borderId="5" xfId="0" applyFont="1" applyFill="1" applyBorder="1" applyAlignment="1" applyProtection="1">
      <alignment horizontal="centerContinuous"/>
      <protection hidden="1"/>
    </xf>
    <xf numFmtId="0" fontId="9" fillId="4" borderId="6"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6" fillId="0" borderId="11" xfId="0" applyFont="1" applyBorder="1" applyAlignment="1" applyProtection="1">
      <alignment horizontal="centerContinuous"/>
      <protection hidden="1"/>
    </xf>
    <xf numFmtId="0" fontId="3" fillId="0" borderId="8" xfId="0" applyFont="1" applyBorder="1" applyAlignment="1" applyProtection="1">
      <alignment horizontal="centerContinuous"/>
      <protection hidden="1"/>
    </xf>
    <xf numFmtId="0" fontId="0" fillId="0" borderId="19" xfId="0" applyBorder="1" applyAlignment="1" applyProtection="1">
      <alignment horizontal="centerContinuous" wrapText="1"/>
      <protection hidden="1"/>
    </xf>
    <xf numFmtId="0" fontId="0" fillId="0" borderId="20" xfId="0" applyBorder="1" applyAlignment="1" applyProtection="1">
      <alignment horizontal="centerContinuous" wrapText="1"/>
      <protection hidden="1"/>
    </xf>
    <xf numFmtId="0" fontId="3" fillId="0" borderId="15" xfId="0" applyFont="1" applyBorder="1" applyAlignment="1" applyProtection="1">
      <alignment horizontal="centerContinuous"/>
      <protection hidden="1"/>
    </xf>
    <xf numFmtId="0" fontId="3" fillId="0" borderId="16" xfId="0" applyFont="1" applyBorder="1" applyAlignment="1" applyProtection="1">
      <alignment horizontal="centerContinuous"/>
      <protection hidden="1"/>
    </xf>
    <xf numFmtId="0" fontId="7" fillId="4" borderId="21" xfId="0" applyFont="1" applyFill="1" applyBorder="1" applyAlignment="1" applyProtection="1">
      <alignment horizontal="centerContinuous"/>
      <protection hidden="1"/>
    </xf>
    <xf numFmtId="0" fontId="7" fillId="4" borderId="22" xfId="0" applyFont="1" applyFill="1" applyBorder="1" applyAlignment="1" applyProtection="1">
      <alignment horizontal="centerContinuous"/>
      <protection hidden="1"/>
    </xf>
    <xf numFmtId="0" fontId="7" fillId="4" borderId="23" xfId="0" applyFont="1" applyFill="1" applyBorder="1" applyAlignment="1" applyProtection="1">
      <alignment horizontal="centerContinuous"/>
      <protection hidden="1"/>
    </xf>
    <xf numFmtId="0" fontId="3" fillId="2" borderId="0" xfId="0" applyFont="1" applyFill="1" applyAlignment="1" applyProtection="1">
      <alignment wrapText="1"/>
      <protection locked="0"/>
    </xf>
    <xf numFmtId="0" fontId="3" fillId="5" borderId="0" xfId="0" applyFont="1" applyFill="1"/>
    <xf numFmtId="164" fontId="3" fillId="5" borderId="0" xfId="0" applyNumberFormat="1" applyFont="1" applyFill="1"/>
    <xf numFmtId="0" fontId="3" fillId="0" borderId="24" xfId="0" applyFont="1" applyBorder="1" applyAlignment="1">
      <alignment horizontal="right"/>
    </xf>
    <xf numFmtId="0" fontId="3" fillId="2" borderId="25" xfId="0" applyFont="1" applyFill="1" applyBorder="1" applyAlignment="1" applyProtection="1">
      <alignment wrapText="1"/>
      <protection locked="0"/>
    </xf>
    <xf numFmtId="0" fontId="3" fillId="0" borderId="25" xfId="0" applyFont="1" applyBorder="1"/>
    <xf numFmtId="0" fontId="3" fillId="2" borderId="26" xfId="0" applyFont="1" applyFill="1" applyBorder="1" applyAlignment="1" applyProtection="1">
      <alignment horizontal="left"/>
      <protection locked="0"/>
    </xf>
    <xf numFmtId="0" fontId="3" fillId="0" borderId="27" xfId="0" applyFont="1" applyBorder="1" applyAlignment="1">
      <alignment horizontal="right"/>
    </xf>
    <xf numFmtId="0" fontId="3" fillId="2" borderId="28" xfId="0" applyFont="1" applyFill="1" applyBorder="1" applyAlignment="1" applyProtection="1">
      <alignment horizontal="left" wrapText="1"/>
      <protection locked="0"/>
    </xf>
    <xf numFmtId="0" fontId="6" fillId="0" borderId="27" xfId="0" applyFont="1" applyBorder="1" applyAlignment="1">
      <alignment horizontal="right" wrapText="1"/>
    </xf>
    <xf numFmtId="0" fontId="6" fillId="5" borderId="28" xfId="0" applyFont="1" applyFill="1" applyBorder="1" applyAlignment="1">
      <alignment horizontal="center"/>
    </xf>
    <xf numFmtId="164" fontId="3" fillId="5" borderId="28" xfId="0" applyNumberFormat="1" applyFont="1" applyFill="1" applyBorder="1"/>
    <xf numFmtId="0" fontId="3" fillId="0" borderId="29" xfId="0" applyFont="1" applyBorder="1" applyAlignment="1">
      <alignment horizontal="right"/>
    </xf>
    <xf numFmtId="0" fontId="3" fillId="5" borderId="13" xfId="0" applyFont="1" applyFill="1" applyBorder="1"/>
    <xf numFmtId="0" fontId="3" fillId="5" borderId="30" xfId="0" applyFont="1" applyFill="1" applyBorder="1"/>
    <xf numFmtId="0" fontId="7" fillId="4" borderId="29"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30" xfId="0" applyFont="1" applyFill="1" applyBorder="1" applyAlignment="1" applyProtection="1">
      <alignment horizontal="centerContinuous"/>
      <protection hidden="1"/>
    </xf>
    <xf numFmtId="0" fontId="3" fillId="2" borderId="13" xfId="0" applyFont="1" applyFill="1" applyBorder="1" applyAlignment="1" applyProtection="1">
      <alignment wrapText="1"/>
      <protection locked="0"/>
    </xf>
    <xf numFmtId="0" fontId="3" fillId="0" borderId="13" xfId="0" applyFont="1" applyBorder="1"/>
    <xf numFmtId="0" fontId="3" fillId="2" borderId="30" xfId="0" applyFont="1" applyFill="1" applyBorder="1" applyAlignment="1" applyProtection="1">
      <alignment horizontal="left"/>
      <protection locked="0"/>
    </xf>
    <xf numFmtId="44" fontId="3" fillId="0" borderId="16" xfId="1" applyFont="1" applyBorder="1" applyAlignment="1" applyProtection="1">
      <alignment horizontal="right"/>
      <protection hidden="1"/>
    </xf>
    <xf numFmtId="44" fontId="0" fillId="5" borderId="16" xfId="1" applyFont="1" applyFill="1" applyBorder="1" applyAlignment="1" applyProtection="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2"/>
  <sheetViews>
    <sheetView tabSelected="1" view="pageLayout" zoomScaleNormal="100" workbookViewId="0">
      <selection activeCell="D16" sqref="D16"/>
    </sheetView>
  </sheetViews>
  <sheetFormatPr defaultColWidth="8.85546875" defaultRowHeight="15" x14ac:dyDescent="0.25"/>
  <cols>
    <col min="1" max="1" width="34.42578125" style="1" bestFit="1" customWidth="1"/>
    <col min="2" max="2" width="14.42578125" style="1" customWidth="1"/>
    <col min="3" max="3" width="16.5703125" style="1" customWidth="1"/>
    <col min="4" max="4" width="17.42578125" style="1" bestFit="1" customWidth="1"/>
    <col min="5" max="5" width="16.5703125" style="1" customWidth="1"/>
    <col min="6" max="16384" width="8.85546875" style="1"/>
  </cols>
  <sheetData>
    <row r="1" spans="1:5" s="34" customFormat="1" ht="15.75" thickBot="1" x14ac:dyDescent="0.3">
      <c r="A1" s="34" t="s">
        <v>76</v>
      </c>
      <c r="E1" s="35">
        <v>46327</v>
      </c>
    </row>
    <row r="2" spans="1:5" ht="27.2" customHeight="1" thickTop="1" thickBot="1" x14ac:dyDescent="0.35">
      <c r="A2" s="38" t="s">
        <v>20</v>
      </c>
      <c r="B2" s="39"/>
      <c r="C2" s="39"/>
      <c r="D2" s="39"/>
      <c r="E2" s="40"/>
    </row>
    <row r="3" spans="1:5" ht="42.75" thickBot="1" x14ac:dyDescent="0.4">
      <c r="A3" s="21" t="s">
        <v>64</v>
      </c>
      <c r="B3" s="2" t="s">
        <v>28</v>
      </c>
      <c r="C3" s="3">
        <v>72</v>
      </c>
      <c r="D3" s="2" t="s">
        <v>29</v>
      </c>
      <c r="E3" s="19" t="s">
        <v>88</v>
      </c>
    </row>
    <row r="4" spans="1:5" ht="15.75" thickBot="1" x14ac:dyDescent="0.3">
      <c r="A4" s="4" t="s">
        <v>12</v>
      </c>
      <c r="B4" s="2">
        <v>4400036778</v>
      </c>
      <c r="C4" s="2" t="s">
        <v>13</v>
      </c>
      <c r="D4" s="58" t="s">
        <v>30</v>
      </c>
      <c r="E4" s="59"/>
    </row>
    <row r="5" spans="1:5" ht="21" x14ac:dyDescent="0.35">
      <c r="A5" s="41" t="s">
        <v>1</v>
      </c>
      <c r="B5" s="42"/>
      <c r="C5" s="42"/>
      <c r="D5" s="42"/>
      <c r="E5" s="43"/>
    </row>
    <row r="6" spans="1:5" x14ac:dyDescent="0.25">
      <c r="A6" s="5" t="s">
        <v>2</v>
      </c>
      <c r="B6" s="6" t="s">
        <v>3</v>
      </c>
      <c r="C6" s="6" t="s">
        <v>0</v>
      </c>
      <c r="D6" s="6" t="s">
        <v>4</v>
      </c>
      <c r="E6" s="7" t="s">
        <v>5</v>
      </c>
    </row>
    <row r="7" spans="1:5" x14ac:dyDescent="0.25">
      <c r="A7" s="8" t="s">
        <v>81</v>
      </c>
      <c r="B7" s="9" t="s">
        <v>89</v>
      </c>
      <c r="C7" s="10">
        <v>38199</v>
      </c>
      <c r="D7" s="11"/>
      <c r="E7" s="12">
        <f>$C7*D7</f>
        <v>0</v>
      </c>
    </row>
    <row r="8" spans="1:5" ht="18.75" x14ac:dyDescent="0.3">
      <c r="A8" s="44" t="s">
        <v>14</v>
      </c>
      <c r="B8" s="45"/>
      <c r="C8" s="45"/>
      <c r="D8" s="45"/>
      <c r="E8" s="46"/>
    </row>
    <row r="9" spans="1:5" x14ac:dyDescent="0.25">
      <c r="A9" s="13" t="s">
        <v>10</v>
      </c>
      <c r="B9" s="6" t="s">
        <v>3</v>
      </c>
      <c r="C9" s="6" t="s">
        <v>0</v>
      </c>
      <c r="D9" s="6" t="s">
        <v>4</v>
      </c>
      <c r="E9" s="7" t="s">
        <v>5</v>
      </c>
    </row>
    <row r="10" spans="1:5" x14ac:dyDescent="0.25">
      <c r="A10" s="8" t="s">
        <v>82</v>
      </c>
      <c r="B10" s="9" t="s">
        <v>90</v>
      </c>
      <c r="C10" s="10">
        <v>42215</v>
      </c>
      <c r="D10" s="11"/>
      <c r="E10" s="12">
        <f t="shared" ref="E10:E15" si="0">$C10*D10</f>
        <v>0</v>
      </c>
    </row>
    <row r="11" spans="1:5" x14ac:dyDescent="0.25">
      <c r="A11" s="8" t="s">
        <v>71</v>
      </c>
      <c r="B11" s="9" t="s">
        <v>73</v>
      </c>
      <c r="C11" s="10">
        <v>40524</v>
      </c>
      <c r="D11" s="11"/>
      <c r="E11" s="12">
        <f t="shared" si="0"/>
        <v>0</v>
      </c>
    </row>
    <row r="12" spans="1:5" x14ac:dyDescent="0.25">
      <c r="A12" s="8" t="s">
        <v>72</v>
      </c>
      <c r="B12" s="9" t="s">
        <v>74</v>
      </c>
      <c r="C12" s="10">
        <v>44253</v>
      </c>
      <c r="D12" s="11"/>
      <c r="E12" s="12">
        <f t="shared" si="0"/>
        <v>0</v>
      </c>
    </row>
    <row r="13" spans="1:5" x14ac:dyDescent="0.25">
      <c r="A13" s="8" t="s">
        <v>68</v>
      </c>
      <c r="B13" s="9" t="s">
        <v>62</v>
      </c>
      <c r="C13" s="10">
        <v>40873</v>
      </c>
      <c r="D13" s="11"/>
      <c r="E13" s="12">
        <f t="shared" si="0"/>
        <v>0</v>
      </c>
    </row>
    <row r="14" spans="1:5" x14ac:dyDescent="0.25">
      <c r="A14" s="8" t="s">
        <v>69</v>
      </c>
      <c r="B14" s="9" t="s">
        <v>63</v>
      </c>
      <c r="C14" s="10">
        <v>44577</v>
      </c>
      <c r="D14" s="11"/>
      <c r="E14" s="12">
        <f t="shared" si="0"/>
        <v>0</v>
      </c>
    </row>
    <row r="15" spans="1:5" x14ac:dyDescent="0.25">
      <c r="A15" s="33" t="s">
        <v>70</v>
      </c>
      <c r="B15" s="9" t="s">
        <v>63</v>
      </c>
      <c r="C15" s="10">
        <v>45092</v>
      </c>
      <c r="D15" s="11"/>
      <c r="E15" s="12">
        <f t="shared" si="0"/>
        <v>0</v>
      </c>
    </row>
    <row r="16" spans="1:5" ht="18.75" x14ac:dyDescent="0.3">
      <c r="A16" s="44" t="s">
        <v>21</v>
      </c>
      <c r="B16" s="47"/>
      <c r="C16" s="47"/>
      <c r="D16" s="47"/>
      <c r="E16" s="48"/>
    </row>
    <row r="17" spans="1:5" customFormat="1" ht="15" customHeight="1" x14ac:dyDescent="0.25">
      <c r="A17" s="22" t="s">
        <v>49</v>
      </c>
      <c r="B17" s="23"/>
      <c r="C17" s="60" t="s">
        <v>47</v>
      </c>
      <c r="D17" s="61"/>
      <c r="E17" s="23" t="s">
        <v>80</v>
      </c>
    </row>
    <row r="18" spans="1:5" customFormat="1" ht="15" customHeight="1" x14ac:dyDescent="0.25">
      <c r="A18" s="22" t="s">
        <v>79</v>
      </c>
      <c r="B18" s="24"/>
      <c r="C18" s="60" t="s">
        <v>48</v>
      </c>
      <c r="D18" s="61"/>
      <c r="E18" s="24"/>
    </row>
    <row r="19" spans="1:5" customFormat="1" ht="18.75" x14ac:dyDescent="0.3">
      <c r="A19" s="49" t="s">
        <v>65</v>
      </c>
      <c r="B19" s="50"/>
      <c r="C19" s="50"/>
      <c r="D19" s="50"/>
      <c r="E19" s="51"/>
    </row>
    <row r="20" spans="1:5" customFormat="1" x14ac:dyDescent="0.25">
      <c r="A20" s="25" t="s">
        <v>66</v>
      </c>
      <c r="B20" s="26" t="s">
        <v>7</v>
      </c>
      <c r="C20" s="26" t="s">
        <v>8</v>
      </c>
      <c r="D20" s="26" t="s">
        <v>9</v>
      </c>
      <c r="E20" s="27" t="s">
        <v>5</v>
      </c>
    </row>
    <row r="21" spans="1:5" customFormat="1" x14ac:dyDescent="0.25">
      <c r="A21" s="28" t="s">
        <v>67</v>
      </c>
      <c r="B21" s="29" t="s">
        <v>61</v>
      </c>
      <c r="C21" s="30">
        <v>600</v>
      </c>
      <c r="D21" s="31"/>
      <c r="E21" s="32">
        <f>IF(D21="yes",$C21*SUM($D$7:$D$18),0)</f>
        <v>0</v>
      </c>
    </row>
    <row r="22" spans="1:5" ht="18.75" x14ac:dyDescent="0.3">
      <c r="A22" s="52" t="s">
        <v>6</v>
      </c>
      <c r="B22" s="53"/>
      <c r="C22" s="53"/>
      <c r="D22" s="53"/>
      <c r="E22" s="54"/>
    </row>
    <row r="23" spans="1:5" x14ac:dyDescent="0.25">
      <c r="A23" s="5" t="s">
        <v>22</v>
      </c>
      <c r="B23" s="6" t="s">
        <v>7</v>
      </c>
      <c r="C23" s="6" t="s">
        <v>8</v>
      </c>
      <c r="D23" s="6" t="s">
        <v>9</v>
      </c>
      <c r="E23" s="27" t="s">
        <v>5</v>
      </c>
    </row>
    <row r="24" spans="1:5" x14ac:dyDescent="0.25">
      <c r="A24" s="8" t="s">
        <v>50</v>
      </c>
      <c r="B24" s="20" t="s">
        <v>51</v>
      </c>
      <c r="C24" s="88" t="s">
        <v>78</v>
      </c>
      <c r="D24" s="11"/>
      <c r="E24" s="32">
        <f>IF(D24="YES","NC",0)</f>
        <v>0</v>
      </c>
    </row>
    <row r="25" spans="1:5" ht="30" x14ac:dyDescent="0.25">
      <c r="A25" s="8" t="s">
        <v>52</v>
      </c>
      <c r="B25" s="20">
        <v>924</v>
      </c>
      <c r="C25" s="14">
        <v>91</v>
      </c>
      <c r="D25" s="11"/>
      <c r="E25" s="32">
        <f>IF(D25="yes",$C25*SUM($D$7:$D$18),0)</f>
        <v>0</v>
      </c>
    </row>
    <row r="26" spans="1:5" x14ac:dyDescent="0.25">
      <c r="A26" s="15" t="s">
        <v>53</v>
      </c>
      <c r="B26" s="20" t="s">
        <v>44</v>
      </c>
      <c r="C26" s="16">
        <v>228</v>
      </c>
      <c r="D26" s="11"/>
      <c r="E26" s="32">
        <f>IF(D26="yes",$C26*SUM($D$7:$D$18),0)</f>
        <v>0</v>
      </c>
    </row>
    <row r="27" spans="1:5" x14ac:dyDescent="0.25">
      <c r="A27" s="15" t="s">
        <v>25</v>
      </c>
      <c r="B27" s="20">
        <v>942</v>
      </c>
      <c r="C27" s="16">
        <v>91</v>
      </c>
      <c r="D27" s="11"/>
      <c r="E27" s="32">
        <f>IF(D27="yes",$C27*SUM($D$7:$D$18),0)</f>
        <v>0</v>
      </c>
    </row>
    <row r="28" spans="1:5" x14ac:dyDescent="0.25">
      <c r="A28" s="15" t="s">
        <v>26</v>
      </c>
      <c r="B28" s="20" t="s">
        <v>54</v>
      </c>
      <c r="C28" s="18" t="s">
        <v>78</v>
      </c>
      <c r="D28" s="11"/>
      <c r="E28" s="32">
        <f>IF(D28="YES","NC",0)</f>
        <v>0</v>
      </c>
    </row>
    <row r="29" spans="1:5" ht="51.75" x14ac:dyDescent="0.25">
      <c r="A29" s="15" t="s">
        <v>77</v>
      </c>
      <c r="B29" s="20" t="s">
        <v>59</v>
      </c>
      <c r="C29" s="18" t="s">
        <v>78</v>
      </c>
      <c r="D29" s="11"/>
      <c r="E29" s="32">
        <f>IF(D29="YES","NC",0)</f>
        <v>0</v>
      </c>
    </row>
    <row r="30" spans="1:5" x14ac:dyDescent="0.25">
      <c r="A30" s="15" t="s">
        <v>24</v>
      </c>
      <c r="B30" s="20" t="s">
        <v>60</v>
      </c>
      <c r="C30" s="16">
        <v>625</v>
      </c>
      <c r="D30" s="11"/>
      <c r="E30" s="32">
        <f>IF(D30="yes",$C30*SUM($D$7:$D$18),0)</f>
        <v>0</v>
      </c>
    </row>
    <row r="31" spans="1:5" x14ac:dyDescent="0.25">
      <c r="A31" s="15" t="s">
        <v>55</v>
      </c>
      <c r="B31" s="20" t="s">
        <v>41</v>
      </c>
      <c r="C31" s="18" t="s">
        <v>78</v>
      </c>
      <c r="D31" s="11"/>
      <c r="E31" s="32">
        <f>IF(D31="YES","NC",0)</f>
        <v>0</v>
      </c>
    </row>
    <row r="32" spans="1:5" x14ac:dyDescent="0.25">
      <c r="A32" s="8" t="s">
        <v>56</v>
      </c>
      <c r="B32" s="20" t="s">
        <v>57</v>
      </c>
      <c r="C32" s="88" t="s">
        <v>78</v>
      </c>
      <c r="D32" s="11"/>
      <c r="E32" s="32">
        <f>IF(D32="YES","NC",0)</f>
        <v>0</v>
      </c>
    </row>
    <row r="33" spans="1:5" ht="63.75" x14ac:dyDescent="0.25">
      <c r="A33" s="28" t="s">
        <v>91</v>
      </c>
      <c r="B33" s="20" t="s">
        <v>75</v>
      </c>
      <c r="C33" s="14">
        <v>964</v>
      </c>
      <c r="D33" s="11"/>
      <c r="E33" s="32">
        <f>IF(D33="yes",$C33*SUM($D$7:$D$18),0)</f>
        <v>0</v>
      </c>
    </row>
    <row r="34" spans="1:5" ht="39.75" x14ac:dyDescent="0.25">
      <c r="A34" s="8" t="s">
        <v>92</v>
      </c>
      <c r="B34" s="20" t="s">
        <v>58</v>
      </c>
      <c r="C34" s="14">
        <v>251</v>
      </c>
      <c r="D34" s="11"/>
      <c r="E34" s="32">
        <f>IF(D34="yes",$C34*SUM($D$7:$D$18),0)</f>
        <v>0</v>
      </c>
    </row>
    <row r="35" spans="1:5" customFormat="1" ht="30" x14ac:dyDescent="0.25">
      <c r="A35" s="28" t="s">
        <v>83</v>
      </c>
      <c r="B35" s="29" t="s">
        <v>84</v>
      </c>
      <c r="C35" s="89">
        <v>4673.41</v>
      </c>
      <c r="D35" s="31"/>
      <c r="E35" s="32">
        <f>IF(D35="yes",$C35*SUM($D$7:$D$18),0)</f>
        <v>0</v>
      </c>
    </row>
    <row r="36" spans="1:5" customFormat="1" x14ac:dyDescent="0.25">
      <c r="A36" s="28" t="s">
        <v>85</v>
      </c>
      <c r="B36" s="29">
        <v>413</v>
      </c>
      <c r="C36" s="89">
        <v>236</v>
      </c>
      <c r="D36" s="31"/>
      <c r="E36" s="32">
        <f>IF(D36="yes",$C36*SUM($D$7:$D$18),0)</f>
        <v>0</v>
      </c>
    </row>
    <row r="37" spans="1:5" customFormat="1" ht="30" x14ac:dyDescent="0.25">
      <c r="A37" s="28" t="s">
        <v>86</v>
      </c>
      <c r="B37" s="29" t="s">
        <v>87</v>
      </c>
      <c r="C37" s="89">
        <v>587</v>
      </c>
      <c r="D37" s="31"/>
      <c r="E37" s="32">
        <f>IF(D37="yes",$C37*SUM($D$7:$D$18),0)</f>
        <v>0</v>
      </c>
    </row>
    <row r="38" spans="1:5" x14ac:dyDescent="0.25">
      <c r="A38" s="62" t="s">
        <v>17</v>
      </c>
      <c r="B38" s="63"/>
      <c r="C38" s="63"/>
      <c r="D38" s="9" t="s">
        <v>11</v>
      </c>
      <c r="E38" s="17">
        <f>IF(SUM(D7:D15)=0,0,SUM(E7:E15,E21:E37)/SUM(D7:D15))</f>
        <v>0</v>
      </c>
    </row>
    <row r="39" spans="1:5" ht="18.75" x14ac:dyDescent="0.3">
      <c r="A39" s="55" t="s">
        <v>15</v>
      </c>
      <c r="B39" s="56"/>
      <c r="C39" s="56"/>
      <c r="D39" s="56"/>
      <c r="E39" s="57"/>
    </row>
    <row r="40" spans="1:5" x14ac:dyDescent="0.25">
      <c r="A40" s="62" t="s">
        <v>16</v>
      </c>
      <c r="B40" s="63"/>
      <c r="C40" s="63"/>
      <c r="D40" s="63"/>
      <c r="E40" s="12">
        <f>ROUND(0.0035*E38,2)</f>
        <v>0</v>
      </c>
    </row>
    <row r="41" spans="1:5" x14ac:dyDescent="0.25">
      <c r="A41" s="62" t="s">
        <v>42</v>
      </c>
      <c r="B41" s="63"/>
      <c r="C41" s="63"/>
      <c r="D41" s="63"/>
      <c r="E41" s="12">
        <v>11.25</v>
      </c>
    </row>
    <row r="42" spans="1:5" x14ac:dyDescent="0.25">
      <c r="A42" s="62" t="s">
        <v>23</v>
      </c>
      <c r="B42" s="63"/>
      <c r="C42" s="63"/>
      <c r="D42" s="63"/>
      <c r="E42" s="12">
        <v>20</v>
      </c>
    </row>
    <row r="43" spans="1:5" x14ac:dyDescent="0.25">
      <c r="A43" s="62" t="s">
        <v>18</v>
      </c>
      <c r="B43" s="63"/>
      <c r="C43" s="63"/>
      <c r="D43" s="9" t="s">
        <v>11</v>
      </c>
      <c r="E43" s="12">
        <f>IF(SUM(E38:E42)&lt;100,0,SUM(E38:E42))</f>
        <v>0</v>
      </c>
    </row>
    <row r="44" spans="1:5" x14ac:dyDescent="0.25">
      <c r="A44" s="62" t="s">
        <v>19</v>
      </c>
      <c r="B44" s="63"/>
      <c r="C44" s="63"/>
      <c r="D44" s="9" t="str">
        <f>IF(SUM(D7:D15)=0,"",IF(SUM(D7:D15)=1,"1 Vehicle",SUM(D7:D15)&amp;" Vehicles"))</f>
        <v/>
      </c>
      <c r="E44" s="12">
        <f>E43*SUM(D7:D15)</f>
        <v>0</v>
      </c>
    </row>
    <row r="45" spans="1:5" ht="18.75" x14ac:dyDescent="0.3">
      <c r="A45" s="64" t="s">
        <v>31</v>
      </c>
      <c r="B45" s="65"/>
      <c r="C45" s="65"/>
      <c r="D45" s="65"/>
      <c r="E45" s="66"/>
    </row>
    <row r="46" spans="1:5" x14ac:dyDescent="0.25">
      <c r="A46" s="70" t="s">
        <v>45</v>
      </c>
      <c r="B46" s="71"/>
      <c r="C46" s="71"/>
      <c r="D46" s="72" t="s">
        <v>32</v>
      </c>
      <c r="E46" s="73"/>
    </row>
    <row r="47" spans="1:5" x14ac:dyDescent="0.25">
      <c r="A47" s="74" t="s">
        <v>33</v>
      </c>
      <c r="B47" s="67"/>
      <c r="C47" s="67"/>
      <c r="D47" s="1" t="s">
        <v>46</v>
      </c>
      <c r="E47" s="75"/>
    </row>
    <row r="48" spans="1:5" x14ac:dyDescent="0.25">
      <c r="A48" s="79" t="s">
        <v>34</v>
      </c>
      <c r="B48" s="85"/>
      <c r="C48" s="85"/>
      <c r="D48" s="86" t="s">
        <v>35</v>
      </c>
      <c r="E48" s="87"/>
    </row>
    <row r="49" spans="1:5" ht="18.75" x14ac:dyDescent="0.3">
      <c r="A49" s="82" t="s">
        <v>36</v>
      </c>
      <c r="B49" s="83"/>
      <c r="C49" s="83"/>
      <c r="D49" s="83"/>
      <c r="E49" s="84"/>
    </row>
    <row r="50" spans="1:5" x14ac:dyDescent="0.25">
      <c r="A50" s="76" t="s">
        <v>30</v>
      </c>
      <c r="B50" s="68" t="s">
        <v>37</v>
      </c>
      <c r="C50" s="68"/>
      <c r="D50" s="68" t="s">
        <v>38</v>
      </c>
      <c r="E50" s="77">
        <v>310062165</v>
      </c>
    </row>
    <row r="51" spans="1:5" x14ac:dyDescent="0.25">
      <c r="A51" s="74" t="s">
        <v>33</v>
      </c>
      <c r="B51" s="69" t="s">
        <v>39</v>
      </c>
      <c r="C51" s="69"/>
      <c r="D51" s="69"/>
      <c r="E51" s="78"/>
    </row>
    <row r="52" spans="1:5" x14ac:dyDescent="0.25">
      <c r="A52" s="79" t="s">
        <v>34</v>
      </c>
      <c r="B52" s="80" t="s">
        <v>40</v>
      </c>
      <c r="C52" s="80"/>
      <c r="D52" s="80"/>
      <c r="E52" s="81"/>
    </row>
  </sheetData>
  <sheetProtection algorithmName="SHA-512" hashValue="2o5zWS/pvBVmlRijm9oa5EV06TGfymV9SqgtXvmzCy/Ptn3LTqOGQsAqNSIR4FjBt21/qgHdJ1C63ujlFXfyTw==" saltValue="K6eDbHkq06dhn0gNowsF2w==" spinCount="100000" sheet="1" formatColumns="0" formatRows="0"/>
  <dataValidations count="8">
    <dataValidation type="custom" allowBlank="1" showInputMessage="1" showErrorMessage="1" error="Only one vehicle configuration may be used on each spreadsheet." sqref="D7" xr:uid="{BBC85130-07FA-434E-B33C-3D1B23BD525B}">
      <formula1>IF(SUM(D10:D14)=0,TRUE,FALSE)</formula1>
    </dataValidation>
    <dataValidation type="list" allowBlank="1" showInputMessage="1" showErrorMessage="1" sqref="D24:D37" xr:uid="{1FA67D90-BDA1-44E1-B028-F2EE8E0EDFEF}">
      <formula1>"Yes, "</formula1>
    </dataValidation>
    <dataValidation type="custom" allowBlank="1" showInputMessage="1" showErrorMessage="1" error="Only one vehicle configuration may be used on each spreadsheet." sqref="D12" xr:uid="{40E0DCD7-043B-45BF-B866-EB6CB3D363A0}">
      <formula1>IF(SUM(D15:D17)=0,TRUE,FALSE)</formula1>
    </dataValidation>
    <dataValidation type="custom" allowBlank="1" showInputMessage="1" showErrorMessage="1" error="Only one vehicle configuration may be used on each spreadsheet." sqref="D13:D14" xr:uid="{6CC7897B-C8F0-4F03-9817-50644B1E62B4}">
      <formula1>IF(SUM(D15:D17)=0,TRUE,FALSE)</formula1>
    </dataValidation>
    <dataValidation type="custom" allowBlank="1" showInputMessage="1" showErrorMessage="1" error="Only one vehicle configuration may be used on each spreadsheet." sqref="D10" xr:uid="{090E0E45-D340-4334-8EAD-2DB5C2F46CA2}">
      <formula1>IF(SUM(D15:D16)=0,TRUE,FALSE)</formula1>
    </dataValidation>
    <dataValidation type="custom" allowBlank="1" showInputMessage="1" showErrorMessage="1" error="Only one vehicle configuration may be used on each spreadsheet." sqref="D11" xr:uid="{384CCB16-7F35-4A78-BB11-6D1F72104CA9}">
      <formula1>IF(SUM(D15:D17)=0,TRUE,FALSE)</formula1>
    </dataValidation>
    <dataValidation type="custom" allowBlank="1" showInputMessage="1" showErrorMessage="1" error="Only one vehicle configuration may be used on each spreadsheet." sqref="D15" xr:uid="{EA24D2E7-2B94-4E44-A00D-C1FFE635CE11}">
      <formula1>IF(SUM(D18:D19)=0,TRUE,FALSE)</formula1>
    </dataValidation>
    <dataValidation type="list" allowBlank="1" showInputMessage="1" showErrorMessage="1" error="Only Yes or No may be entered." sqref="D21" xr:uid="{8E670AAE-DC4C-445F-988F-1055B2C4EC11}">
      <formula1>"Yes, No"</formula1>
    </dataValidation>
  </dataValidations>
  <pageMargins left="0.25" right="0.25"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1D1AF-09AE-442C-898C-440DAEE1528E}">
  <dimension ref="A1:A2"/>
  <sheetViews>
    <sheetView workbookViewId="0"/>
  </sheetViews>
  <sheetFormatPr defaultRowHeight="15" x14ac:dyDescent="0.25"/>
  <cols>
    <col min="1" max="1" width="100.7109375" customWidth="1"/>
  </cols>
  <sheetData>
    <row r="1" spans="1:1" ht="21" x14ac:dyDescent="0.35">
      <c r="A1" s="37" t="s">
        <v>43</v>
      </c>
    </row>
    <row r="2" spans="1:1" ht="195" x14ac:dyDescent="0.25">
      <c r="A2" s="36"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72-F150 Crew</vt:lpstr>
      <vt:lpstr>Instructions</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2019-09-27T18:26:53Z</cp:lastPrinted>
  <dcterms:created xsi:type="dcterms:W3CDTF">2016-08-11T20:23:26Z</dcterms:created>
  <dcterms:modified xsi:type="dcterms:W3CDTF">2026-10-21T13:03:28Z</dcterms:modified>
</cp:coreProperties>
</file>