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en Broitman\"/>
    </mc:Choice>
  </mc:AlternateContent>
  <bookViews>
    <workbookView xWindow="0" yWindow="0" windowWidth="20160" windowHeight="9050"/>
  </bookViews>
  <sheets>
    <sheet name="Sheet1" sheetId="1" r:id="rId1"/>
    <sheet name="Sheet2" sheetId="2" r:id="rId2"/>
    <sheet name="Sheet3" sheetId="3" r:id="rId3"/>
  </sheets>
  <definedNames>
    <definedName name="_xlnm.Print_Area" localSheetId="0">Sheet1!$A$1:$E$53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3" i="1"/>
  <c r="E36" i="1" l="1"/>
  <c r="E37" i="1"/>
  <c r="E38" i="1"/>
  <c r="E18" i="1" l="1"/>
  <c r="E19" i="1"/>
  <c r="E20" i="1"/>
  <c r="E21" i="1"/>
  <c r="E24" i="1" l="1"/>
  <c r="E35" i="1" l="1"/>
  <c r="E25" i="1" l="1"/>
  <c r="E26" i="1"/>
  <c r="E27" i="1"/>
  <c r="E28" i="1"/>
  <c r="E29" i="1"/>
  <c r="E30" i="1"/>
  <c r="E31" i="1"/>
  <c r="E32" i="1"/>
  <c r="E33" i="1"/>
  <c r="E34" i="1"/>
  <c r="E42" i="1" l="1"/>
  <c r="E11" i="1" l="1"/>
  <c r="E8" i="1" l="1"/>
  <c r="E39" i="1" s="1"/>
  <c r="E41" i="1" l="1"/>
  <c r="E44" i="1" s="1"/>
  <c r="E45" i="1" s="1"/>
</calcChain>
</file>

<file path=xl/sharedStrings.xml><?xml version="1.0" encoding="utf-8"?>
<sst xmlns="http://schemas.openxmlformats.org/spreadsheetml/2006/main" count="108" uniqueCount="94">
  <si>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</si>
  <si>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</si>
  <si>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</si>
  <si>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Quad Cab</t>
  </si>
  <si>
    <t>Contract Line</t>
  </si>
  <si>
    <t>Delivery ARO</t>
  </si>
  <si>
    <t>State Contract Number</t>
  </si>
  <si>
    <t>Vendor</t>
  </si>
  <si>
    <t>Base Vehicle</t>
  </si>
  <si>
    <t>Vehicle Description</t>
  </si>
  <si>
    <t>Order Code</t>
  </si>
  <si>
    <t>Unit Price</t>
  </si>
  <si>
    <t>Quantity</t>
  </si>
  <si>
    <t>Extended Price</t>
  </si>
  <si>
    <t>DS1L41</t>
  </si>
  <si>
    <t>Optional Configuration</t>
  </si>
  <si>
    <t>Description</t>
  </si>
  <si>
    <t>DS6L41</t>
  </si>
  <si>
    <t>Available Exterior Colors</t>
  </si>
  <si>
    <t>(PW7) BRIGHT WHITE</t>
  </si>
  <si>
    <t>(PR4) FLAME RED</t>
  </si>
  <si>
    <t>Optional Equipment</t>
  </si>
  <si>
    <t>Option Description</t>
  </si>
  <si>
    <t>Option Code</t>
  </si>
  <si>
    <t>Option Unit Price</t>
  </si>
  <si>
    <t>Add Option</t>
  </si>
  <si>
    <t>Delmonico Red</t>
  </si>
  <si>
    <t>PRV</t>
  </si>
  <si>
    <t>Diamond Black</t>
  </si>
  <si>
    <t>PXJ</t>
  </si>
  <si>
    <t>Hydro Blue</t>
  </si>
  <si>
    <t>PBJ</t>
  </si>
  <si>
    <t>Billet Silver Metallic</t>
  </si>
  <si>
    <t>PSC</t>
  </si>
  <si>
    <t>REMOTE KEYLESS ENTRY</t>
  </si>
  <si>
    <t>GXM</t>
  </si>
  <si>
    <t>REMOTE START &amp; SECURITY GROUP</t>
  </si>
  <si>
    <t>AJB</t>
  </si>
  <si>
    <t>PROTECTION GROUP</t>
  </si>
  <si>
    <t>ADB</t>
  </si>
  <si>
    <t>REAR WINDOW DEFROSTER</t>
  </si>
  <si>
    <t>GFA</t>
  </si>
  <si>
    <t>BLACK TUBULAR SIDE STEPS</t>
  </si>
  <si>
    <t>MRU</t>
  </si>
  <si>
    <t>3:92 REAR AXLE RATIO</t>
  </si>
  <si>
    <t>DMH</t>
  </si>
  <si>
    <t>Daytime Running Lamps</t>
  </si>
  <si>
    <t>LM1</t>
  </si>
  <si>
    <t>TRAILER TOW GROUP</t>
  </si>
  <si>
    <t>ABR</t>
  </si>
  <si>
    <t>Spray-In Bedliner</t>
  </si>
  <si>
    <t>XMF</t>
  </si>
  <si>
    <t>PREMIUM CLOTH BENCH SEAT</t>
  </si>
  <si>
    <t>M9X8</t>
  </si>
  <si>
    <t>FULL SIZE SPARE</t>
  </si>
  <si>
    <t>TBB</t>
  </si>
  <si>
    <t>Class IV Trailer Hitch</t>
  </si>
  <si>
    <t>XFH</t>
  </si>
  <si>
    <t>Trailer Brake Contoller</t>
  </si>
  <si>
    <t>XHC</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</si>
  <si>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</si>
  <si>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</si>
  <si>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</si>
  <si>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</si>
  <si>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</si>
  <si>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</si>
  <si>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</si>
  <si>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</si>
  <si>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
  </si>
  <si>
    <t>Agency  Information</t>
  </si>
  <si>
    <t>Contact Name:</t>
  </si>
  <si>
    <t>LPAA Approval No</t>
  </si>
  <si>
    <t>Phone:</t>
  </si>
  <si>
    <t>Agency Name</t>
  </si>
  <si>
    <t>Email:</t>
  </si>
  <si>
    <t>Shopping Cart</t>
  </si>
  <si>
    <t>Vendor Information</t>
  </si>
  <si>
    <t>Courtesy Ford</t>
  </si>
  <si>
    <t>Ben Broitman</t>
  </si>
  <si>
    <t xml:space="preserve">Vendor No. </t>
  </si>
  <si>
    <t>504-352-8216</t>
  </si>
  <si>
    <t>bbroitman@premierautomotive.com</t>
  </si>
  <si>
    <t>Color Upcharge</t>
  </si>
  <si>
    <t>Optional Colors</t>
  </si>
  <si>
    <t>Trailer Tow Mirrors</t>
  </si>
  <si>
    <t>GPG</t>
  </si>
  <si>
    <t>Anti-Spin Differential Rear Axle</t>
  </si>
  <si>
    <t>DSA</t>
  </si>
  <si>
    <t>RWD W/V6 ENGINE</t>
  </si>
  <si>
    <t>4WD W/V6 ENGINE</t>
  </si>
  <si>
    <t>RWD W/V8 ENGINE</t>
  </si>
  <si>
    <t>4WD W/V8 ENGINE</t>
  </si>
  <si>
    <t>365 Days</t>
  </si>
  <si>
    <t>Premier Dodge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</si>
</sst>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name val="Calibri"/>
      <family val="2"/>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0" borderId="17" xfId="0" applyBorder="1" applyAlignment="1">
      <alignment horizontal="right"/>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9" fillId="0" borderId="6" xfId="0" applyFont="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2" fillId="4" borderId="6" xfId="0" applyFont="1" applyFill="1" applyBorder="1" applyAlignment="1">
      <alignment horizontal="center"/>
    </xf>
    <xf numFmtId="44" fontId="5" fillId="4" borderId="5" xfId="1" applyFont="1" applyFill="1" applyBorder="1" applyProtection="1">
      <protection hidden="1"/>
    </xf>
    <xf numFmtId="44" fontId="0" fillId="4" borderId="5" xfId="1" applyFont="1" applyFill="1" applyBorder="1" applyAlignment="1" applyProtection="1">
      <protection hidden="1"/>
    </xf>
    <xf numFmtId="0" fontId="0" fillId="0" borderId="4" xfId="0" applyBorder="1" applyAlignment="1" applyProtection="1">
      <alignment horizontal="center" wrapText="1"/>
      <protection hidden="1"/>
    </xf>
    <xf numFmtId="0" fontId="0" fillId="0" borderId="16" xfId="0" applyBorder="1" applyAlignment="1" applyProtection="1">
      <alignment horizontal="center" wrapText="1"/>
      <protection hidden="1"/>
    </xf>
    <xf numFmtId="0" fontId="2" fillId="0" borderId="4" xfId="0" applyFont="1" applyBorder="1" applyAlignment="1">
      <alignment horizontal="right" wrapText="1"/>
    </xf>
    <xf numFmtId="0" fontId="10" fillId="0" borderId="5" xfId="0" applyFont="1" applyFill="1" applyBorder="1" applyAlignment="1"/>
    <xf numFmtId="0" fontId="10" fillId="0" borderId="5" xfId="0" applyFont="1" applyFill="1" applyBorder="1" applyAlignment="1">
      <alignment wrapText="1"/>
    </xf>
    <xf numFmtId="8" fontId="10" fillId="0" borderId="5" xfId="0" applyNumberFormat="1" applyFont="1" applyFill="1" applyBorder="1" applyAlignment="1"/>
    <xf numFmtId="0" fontId="2" fillId="0" borderId="6" xfId="0" applyFont="1" applyBorder="1" applyAlignment="1" applyProtection="1">
      <alignment horizontal="left" wrapText="1"/>
      <protection hidden="1"/>
    </xf>
    <xf numFmtId="0" fontId="2" fillId="0" borderId="16" xfId="0" applyFont="1" applyFill="1" applyBorder="1" applyAlignment="1" applyProtection="1">
      <alignment horizontal="left" wrapText="1"/>
      <protection locked="0"/>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5" fillId="0" borderId="0" xfId="0" applyFont="1"/>
    <xf numFmtId="0" fontId="0" fillId="5" borderId="14" xfId="0" applyFill="1" applyBorder="1" applyProtection="1">
      <protection locked="0"/>
    </xf>
    <xf numFmtId="0" fontId="0" fillId="0" borderId="5" xfId="0" applyBorder="1" applyAlignment="1" applyProtection="1">
      <alignment wrapText="1"/>
      <protection hidden="1"/>
    </xf>
    <xf numFmtId="44" fontId="0" fillId="0" borderId="5" xfId="0" applyNumberFormat="1" applyBorder="1" applyProtection="1">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5" xfId="0" applyFill="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view="pageLayout" zoomScaleNormal="100" zoomScaleSheetLayoutView="130" workbookViewId="0">
      <selection activeCell="D5" sqref="D5:E5"/>
    </sheetView>
  </sheetViews>
  <sheetFormatPr defaultRowHeight="14.5" x14ac:dyDescent="0.35"/>
  <cols>
    <col min="1" max="1" width="33.7265625" customWidth="1"/>
    <col min="2" max="2" width="14.26953125" customWidth="1"/>
    <col min="3" max="3" width="16.7265625" customWidth="1"/>
    <col min="4" max="4" width="17.26953125" bestFit="1" customWidth="1"/>
    <col min="5" max="5" width="16.90625" customWidth="1"/>
  </cols>
  <sheetData>
    <row r="1" spans="1:5" ht="27.25" customHeight="1" thickTop="1" x14ac:dyDescent="0.45">
      <c r="A1" s="59" t="s">
        <v>0</v>
      </c>
      <c r="B1" s="60"/>
      <c r="C1" s="60"/>
      <c r="D1" s="60"/>
      <c r="E1" s="61"/>
    </row>
    <row r="2" spans="1:5" ht="21" x14ac:dyDescent="0.5">
      <c r="A2" s="62" t="s">
        <v>1</v>
      </c>
      <c r="B2" s="63"/>
      <c r="C2" s="63"/>
      <c r="D2" s="63"/>
      <c r="E2" s="64"/>
    </row>
    <row r="3" spans="1:5" ht="160" customHeight="1" x14ac:dyDescent="0.35">
      <c r="A3" s="65" t="s">
        <v>2</v>
      </c>
      <c r="B3" s="66"/>
      <c r="C3" s="66"/>
      <c r="D3" s="66"/>
      <c r="E3" s="67"/>
    </row>
    <row r="4" spans="1:5" ht="21" x14ac:dyDescent="0.5">
      <c r="A4" s="26" t="s">
        <v>3</v>
      </c>
      <c r="B4" s="1" t="s">
        <v>4</v>
      </c>
      <c r="C4" s="2">
        <v>71</v>
      </c>
      <c r="D4" s="3" t="s">
        <v>5</v>
      </c>
      <c r="E4" s="24" t="s">
        <v>92</v>
      </c>
    </row>
    <row r="5" spans="1:5" x14ac:dyDescent="0.35">
      <c r="A5" s="4" t="s">
        <v>6</v>
      </c>
      <c r="B5" s="25">
        <v>4400023795</v>
      </c>
      <c r="C5" s="1" t="s">
        <v>7</v>
      </c>
      <c r="D5" s="68" t="s">
        <v>93</v>
      </c>
      <c r="E5" s="69"/>
    </row>
    <row r="6" spans="1:5" ht="21" x14ac:dyDescent="0.5">
      <c r="A6" s="70" t="s">
        <v>8</v>
      </c>
      <c r="B6" s="71"/>
      <c r="C6" s="71"/>
      <c r="D6" s="71"/>
      <c r="E6" s="72"/>
    </row>
    <row r="7" spans="1:5" x14ac:dyDescent="0.35">
      <c r="A7" s="6" t="s">
        <v>9</v>
      </c>
      <c r="B7" s="7" t="s">
        <v>10</v>
      </c>
      <c r="C7" s="7" t="s">
        <v>11</v>
      </c>
      <c r="D7" s="7" t="s">
        <v>12</v>
      </c>
      <c r="E7" s="8" t="s">
        <v>13</v>
      </c>
    </row>
    <row r="8" spans="1:5" x14ac:dyDescent="0.35">
      <c r="A8" s="9" t="s">
        <v>88</v>
      </c>
      <c r="B8" s="10" t="s">
        <v>14</v>
      </c>
      <c r="C8" s="11">
        <v>33885</v>
      </c>
      <c r="D8" s="12"/>
      <c r="E8" s="13">
        <f>C8*D8</f>
        <v>0</v>
      </c>
    </row>
    <row r="9" spans="1:5" ht="18.5" x14ac:dyDescent="0.45">
      <c r="A9" s="73" t="s">
        <v>15</v>
      </c>
      <c r="B9" s="74"/>
      <c r="C9" s="74"/>
      <c r="D9" s="74"/>
      <c r="E9" s="75"/>
    </row>
    <row r="10" spans="1:5" x14ac:dyDescent="0.35">
      <c r="A10" s="14" t="s">
        <v>16</v>
      </c>
      <c r="B10" s="7" t="s">
        <v>10</v>
      </c>
      <c r="C10" s="7" t="s">
        <v>11</v>
      </c>
      <c r="D10" s="36" t="s">
        <v>12</v>
      </c>
      <c r="E10" s="8" t="s">
        <v>13</v>
      </c>
    </row>
    <row r="11" spans="1:5" x14ac:dyDescent="0.35">
      <c r="A11" s="9" t="s">
        <v>90</v>
      </c>
      <c r="B11" s="10" t="s">
        <v>17</v>
      </c>
      <c r="C11" s="28">
        <v>36295</v>
      </c>
      <c r="D11" s="12"/>
      <c r="E11" s="13">
        <f>$C11*D11</f>
        <v>0</v>
      </c>
    </row>
    <row r="12" spans="1:5" x14ac:dyDescent="0.35">
      <c r="A12" s="9" t="s">
        <v>89</v>
      </c>
      <c r="B12" s="10" t="s">
        <v>17</v>
      </c>
      <c r="C12" s="28">
        <v>37190</v>
      </c>
      <c r="D12" s="42"/>
      <c r="E12" s="13">
        <f t="shared" ref="E12:E13" si="0">$C12*D12</f>
        <v>0</v>
      </c>
    </row>
    <row r="13" spans="1:5" x14ac:dyDescent="0.35">
      <c r="A13" s="43" t="s">
        <v>91</v>
      </c>
      <c r="B13" s="10" t="s">
        <v>17</v>
      </c>
      <c r="C13" s="28">
        <v>39610</v>
      </c>
      <c r="D13" s="12"/>
      <c r="E13" s="44">
        <f t="shared" si="0"/>
        <v>0</v>
      </c>
    </row>
    <row r="14" spans="1:5" ht="18.5" x14ac:dyDescent="0.45">
      <c r="A14" s="73" t="s">
        <v>18</v>
      </c>
      <c r="B14" s="74"/>
      <c r="C14" s="74"/>
      <c r="D14" s="74"/>
      <c r="E14" s="75"/>
    </row>
    <row r="15" spans="1:5" x14ac:dyDescent="0.35">
      <c r="A15" s="30" t="s">
        <v>19</v>
      </c>
      <c r="B15" s="15"/>
      <c r="C15" s="31" t="s">
        <v>20</v>
      </c>
      <c r="D15" s="15"/>
      <c r="E15" s="16"/>
    </row>
    <row r="16" spans="1:5" ht="18.5" x14ac:dyDescent="0.45">
      <c r="A16" s="76" t="s">
        <v>83</v>
      </c>
      <c r="B16" s="77"/>
      <c r="C16" s="77"/>
      <c r="D16" s="77"/>
      <c r="E16" s="78"/>
    </row>
    <row r="17" spans="1:5" x14ac:dyDescent="0.35">
      <c r="A17" s="7" t="s">
        <v>82</v>
      </c>
      <c r="B17" s="7" t="s">
        <v>23</v>
      </c>
      <c r="C17" s="7" t="s">
        <v>24</v>
      </c>
      <c r="D17" s="7" t="s">
        <v>25</v>
      </c>
      <c r="E17" s="7" t="s">
        <v>13</v>
      </c>
    </row>
    <row r="18" spans="1:5" x14ac:dyDescent="0.35">
      <c r="A18" s="34" t="s">
        <v>26</v>
      </c>
      <c r="B18" s="33" t="s">
        <v>27</v>
      </c>
      <c r="C18" s="35">
        <v>92</v>
      </c>
      <c r="D18" s="12"/>
      <c r="E18" s="13">
        <f>IF(D18="yes",$C18*SUM($D$8:$D$11),0)</f>
        <v>0</v>
      </c>
    </row>
    <row r="19" spans="1:5" x14ac:dyDescent="0.35">
      <c r="A19" s="34" t="s">
        <v>28</v>
      </c>
      <c r="B19" s="33" t="s">
        <v>29</v>
      </c>
      <c r="C19" s="35">
        <v>92</v>
      </c>
      <c r="D19" s="12"/>
      <c r="E19" s="13">
        <f>IF(D19="yes",$C19*SUM($D$8:$D$11),0)</f>
        <v>0</v>
      </c>
    </row>
    <row r="20" spans="1:5" x14ac:dyDescent="0.35">
      <c r="A20" s="34" t="s">
        <v>30</v>
      </c>
      <c r="B20" s="33" t="s">
        <v>31</v>
      </c>
      <c r="C20" s="35">
        <v>92</v>
      </c>
      <c r="D20" s="12"/>
      <c r="E20" s="13">
        <f>IF(D20="yes",$C20*SUM($D$8:$D$11),0)</f>
        <v>0</v>
      </c>
    </row>
    <row r="21" spans="1:5" x14ac:dyDescent="0.35">
      <c r="A21" s="34" t="s">
        <v>32</v>
      </c>
      <c r="B21" s="33" t="s">
        <v>33</v>
      </c>
      <c r="C21" s="35">
        <v>184</v>
      </c>
      <c r="D21" s="12"/>
      <c r="E21" s="13">
        <f>IF(D21="yes",$C21*SUM($D$8:$D$11),0)</f>
        <v>0</v>
      </c>
    </row>
    <row r="22" spans="1:5" ht="18.5" x14ac:dyDescent="0.45">
      <c r="A22" s="76" t="s">
        <v>21</v>
      </c>
      <c r="B22" s="77"/>
      <c r="C22" s="77"/>
      <c r="D22" s="77"/>
      <c r="E22" s="78"/>
    </row>
    <row r="23" spans="1:5" x14ac:dyDescent="0.35">
      <c r="A23" s="6" t="s">
        <v>22</v>
      </c>
      <c r="B23" s="7" t="s">
        <v>23</v>
      </c>
      <c r="C23" s="7" t="s">
        <v>24</v>
      </c>
      <c r="D23" s="37" t="s">
        <v>25</v>
      </c>
      <c r="E23" s="36" t="s">
        <v>13</v>
      </c>
    </row>
    <row r="24" spans="1:5" x14ac:dyDescent="0.35">
      <c r="A24" s="9" t="s">
        <v>34</v>
      </c>
      <c r="B24" s="5" t="s">
        <v>35</v>
      </c>
      <c r="C24" s="17">
        <v>175</v>
      </c>
      <c r="D24" s="12"/>
      <c r="E24" s="13">
        <f t="shared" ref="E24:E38" si="1">IF(D24="yes",$C24*SUM($D$8:$D$11),0)</f>
        <v>0</v>
      </c>
    </row>
    <row r="25" spans="1:5" x14ac:dyDescent="0.35">
      <c r="A25" s="9" t="s">
        <v>36</v>
      </c>
      <c r="B25" s="5" t="s">
        <v>37</v>
      </c>
      <c r="C25" s="17">
        <v>364</v>
      </c>
      <c r="D25" s="12"/>
      <c r="E25" s="13">
        <f t="shared" si="1"/>
        <v>0</v>
      </c>
    </row>
    <row r="26" spans="1:5" x14ac:dyDescent="0.35">
      <c r="A26" s="9" t="s">
        <v>38</v>
      </c>
      <c r="B26" s="5" t="s">
        <v>39</v>
      </c>
      <c r="C26" s="17">
        <v>364</v>
      </c>
      <c r="D26" s="12"/>
      <c r="E26" s="13">
        <f t="shared" si="1"/>
        <v>0</v>
      </c>
    </row>
    <row r="27" spans="1:5" x14ac:dyDescent="0.35">
      <c r="A27" s="9" t="s">
        <v>40</v>
      </c>
      <c r="B27" s="5" t="s">
        <v>41</v>
      </c>
      <c r="C27" s="17">
        <v>180</v>
      </c>
      <c r="D27" s="12"/>
      <c r="E27" s="13">
        <f t="shared" si="1"/>
        <v>0</v>
      </c>
    </row>
    <row r="28" spans="1:5" x14ac:dyDescent="0.35">
      <c r="A28" s="9" t="s">
        <v>42</v>
      </c>
      <c r="B28" s="5" t="s">
        <v>43</v>
      </c>
      <c r="C28" s="17">
        <v>640</v>
      </c>
      <c r="D28" s="12"/>
      <c r="E28" s="13">
        <f t="shared" si="1"/>
        <v>0</v>
      </c>
    </row>
    <row r="29" spans="1:5" x14ac:dyDescent="0.35">
      <c r="A29" s="9" t="s">
        <v>44</v>
      </c>
      <c r="B29" s="5" t="s">
        <v>45</v>
      </c>
      <c r="C29" s="29">
        <v>88</v>
      </c>
      <c r="D29" s="12"/>
      <c r="E29" s="13">
        <f t="shared" si="1"/>
        <v>0</v>
      </c>
    </row>
    <row r="30" spans="1:5" x14ac:dyDescent="0.35">
      <c r="A30" s="9" t="s">
        <v>46</v>
      </c>
      <c r="B30" s="5" t="s">
        <v>47</v>
      </c>
      <c r="C30" s="29">
        <v>36</v>
      </c>
      <c r="D30" s="12"/>
      <c r="E30" s="13">
        <f t="shared" si="1"/>
        <v>0</v>
      </c>
    </row>
    <row r="31" spans="1:5" x14ac:dyDescent="0.35">
      <c r="A31" s="9" t="s">
        <v>48</v>
      </c>
      <c r="B31" s="5" t="s">
        <v>49</v>
      </c>
      <c r="C31" s="29">
        <v>1008</v>
      </c>
      <c r="D31" s="12"/>
      <c r="E31" s="13">
        <f t="shared" si="1"/>
        <v>0</v>
      </c>
    </row>
    <row r="32" spans="1:5" x14ac:dyDescent="0.35">
      <c r="A32" s="9" t="s">
        <v>50</v>
      </c>
      <c r="B32" s="5" t="s">
        <v>51</v>
      </c>
      <c r="C32" s="29">
        <v>548</v>
      </c>
      <c r="D32" s="12"/>
      <c r="E32" s="13">
        <f t="shared" si="1"/>
        <v>0</v>
      </c>
    </row>
    <row r="33" spans="1:5" x14ac:dyDescent="0.35">
      <c r="A33" s="9" t="s">
        <v>52</v>
      </c>
      <c r="B33" s="5" t="s">
        <v>53</v>
      </c>
      <c r="C33" s="29">
        <v>920</v>
      </c>
      <c r="D33" s="12"/>
      <c r="E33" s="13">
        <f t="shared" si="1"/>
        <v>0</v>
      </c>
    </row>
    <row r="34" spans="1:5" x14ac:dyDescent="0.35">
      <c r="A34" s="9" t="s">
        <v>54</v>
      </c>
      <c r="B34" s="5" t="s">
        <v>55</v>
      </c>
      <c r="C34" s="29">
        <v>184</v>
      </c>
      <c r="D34" s="12"/>
      <c r="E34" s="13">
        <f t="shared" si="1"/>
        <v>0</v>
      </c>
    </row>
    <row r="35" spans="1:5" x14ac:dyDescent="0.35">
      <c r="A35" s="9" t="s">
        <v>56</v>
      </c>
      <c r="B35" s="5" t="s">
        <v>57</v>
      </c>
      <c r="C35" s="29">
        <v>317</v>
      </c>
      <c r="D35" s="12"/>
      <c r="E35" s="13">
        <f t="shared" si="1"/>
        <v>0</v>
      </c>
    </row>
    <row r="36" spans="1:5" x14ac:dyDescent="0.35">
      <c r="A36" s="9" t="s">
        <v>58</v>
      </c>
      <c r="B36" s="5" t="s">
        <v>59</v>
      </c>
      <c r="C36" s="29">
        <v>272</v>
      </c>
      <c r="D36" s="12"/>
      <c r="E36" s="13">
        <f t="shared" si="1"/>
        <v>0</v>
      </c>
    </row>
    <row r="37" spans="1:5" s="41" customFormat="1" x14ac:dyDescent="0.35">
      <c r="A37" s="38" t="s">
        <v>84</v>
      </c>
      <c r="B37" s="39" t="s">
        <v>85</v>
      </c>
      <c r="C37" s="40">
        <v>165</v>
      </c>
      <c r="D37" s="12"/>
      <c r="E37" s="13">
        <f t="shared" si="1"/>
        <v>0</v>
      </c>
    </row>
    <row r="38" spans="1:5" s="41" customFormat="1" x14ac:dyDescent="0.35">
      <c r="A38" s="38" t="s">
        <v>86</v>
      </c>
      <c r="B38" s="39" t="s">
        <v>87</v>
      </c>
      <c r="C38" s="40">
        <v>456</v>
      </c>
      <c r="D38" s="12"/>
      <c r="E38" s="13">
        <f t="shared" si="1"/>
        <v>0</v>
      </c>
    </row>
    <row r="39" spans="1:5" x14ac:dyDescent="0.35">
      <c r="A39" s="54" t="s">
        <v>60</v>
      </c>
      <c r="B39" s="55"/>
      <c r="C39" s="55"/>
      <c r="D39" s="10" t="s">
        <v>61</v>
      </c>
      <c r="E39" s="18">
        <f>IF(SUM(D8:D11)=0,0,SUM(E8:E36)/SUM(D8:D11))</f>
        <v>0</v>
      </c>
    </row>
    <row r="40" spans="1:5" ht="18.5" x14ac:dyDescent="0.45">
      <c r="A40" s="48" t="s">
        <v>62</v>
      </c>
      <c r="B40" s="49"/>
      <c r="C40" s="49"/>
      <c r="D40" s="49"/>
      <c r="E40" s="50"/>
    </row>
    <row r="41" spans="1:5" x14ac:dyDescent="0.35">
      <c r="A41" s="52" t="s">
        <v>63</v>
      </c>
      <c r="B41" s="53"/>
      <c r="C41" s="53"/>
      <c r="D41" s="53"/>
      <c r="E41" s="13">
        <f>ROUND(0.0035*E39,2)</f>
        <v>0</v>
      </c>
    </row>
    <row r="42" spans="1:5" x14ac:dyDescent="0.35">
      <c r="A42" s="52" t="s">
        <v>64</v>
      </c>
      <c r="B42" s="53"/>
      <c r="C42" s="53"/>
      <c r="D42" s="53"/>
      <c r="E42" s="13">
        <f>5*2.25</f>
        <v>11.25</v>
      </c>
    </row>
    <row r="43" spans="1:5" x14ac:dyDescent="0.35">
      <c r="A43" s="52" t="s">
        <v>65</v>
      </c>
      <c r="B43" s="53"/>
      <c r="C43" s="53"/>
      <c r="D43" s="53"/>
      <c r="E43" s="13">
        <v>18</v>
      </c>
    </row>
    <row r="44" spans="1:5" x14ac:dyDescent="0.35">
      <c r="A44" s="54" t="s">
        <v>66</v>
      </c>
      <c r="B44" s="55"/>
      <c r="C44" s="55"/>
      <c r="D44" s="10" t="s">
        <v>61</v>
      </c>
      <c r="E44" s="13">
        <f>IF(SUM(E39:E43)&lt;100,0,SUM(E39:E43))</f>
        <v>0</v>
      </c>
    </row>
    <row r="45" spans="1:5" x14ac:dyDescent="0.35">
      <c r="A45" s="54" t="s">
        <v>67</v>
      </c>
      <c r="B45" s="55"/>
      <c r="C45" s="55"/>
      <c r="D45" s="10" t="s">
        <v>68</v>
      </c>
      <c r="E45" s="13">
        <f>E44*SUM(D8:D11)</f>
        <v>0</v>
      </c>
    </row>
    <row r="46" spans="1:5" ht="18.5" x14ac:dyDescent="0.45">
      <c r="A46" s="48" t="s">
        <v>69</v>
      </c>
      <c r="B46" s="49"/>
      <c r="C46" s="49"/>
      <c r="D46" s="49"/>
      <c r="E46" s="56"/>
    </row>
    <row r="47" spans="1:5" x14ac:dyDescent="0.35">
      <c r="A47" s="19" t="s">
        <v>70</v>
      </c>
      <c r="B47" s="47"/>
      <c r="C47" s="47"/>
      <c r="D47" s="20" t="s">
        <v>71</v>
      </c>
      <c r="E47" s="22"/>
    </row>
    <row r="48" spans="1:5" x14ac:dyDescent="0.35">
      <c r="A48" s="19" t="s">
        <v>72</v>
      </c>
      <c r="B48" s="47"/>
      <c r="C48" s="47"/>
      <c r="D48" s="20" t="s">
        <v>73</v>
      </c>
      <c r="E48" s="23"/>
    </row>
    <row r="49" spans="1:5" x14ac:dyDescent="0.35">
      <c r="A49" s="19" t="s">
        <v>74</v>
      </c>
      <c r="B49" s="47"/>
      <c r="C49" s="47"/>
      <c r="D49" s="20" t="s">
        <v>75</v>
      </c>
      <c r="E49" s="22"/>
    </row>
    <row r="50" spans="1:5" ht="18.5" x14ac:dyDescent="0.45">
      <c r="A50" s="48" t="s">
        <v>76</v>
      </c>
      <c r="B50" s="49"/>
      <c r="C50" s="49"/>
      <c r="D50" s="49"/>
      <c r="E50" s="50"/>
    </row>
    <row r="51" spans="1:5" ht="14.5" customHeight="1" x14ac:dyDescent="0.35">
      <c r="A51" s="32" t="s">
        <v>77</v>
      </c>
      <c r="B51" s="51" t="s">
        <v>78</v>
      </c>
      <c r="C51" s="51"/>
      <c r="D51" s="20" t="s">
        <v>79</v>
      </c>
      <c r="E51" s="27">
        <v>310030443</v>
      </c>
    </row>
    <row r="52" spans="1:5" ht="14.5" customHeight="1" x14ac:dyDescent="0.35">
      <c r="A52" s="19" t="s">
        <v>72</v>
      </c>
      <c r="B52" s="57" t="s">
        <v>80</v>
      </c>
      <c r="C52" s="57"/>
      <c r="D52" s="57"/>
      <c r="E52" s="58"/>
    </row>
    <row r="53" spans="1:5" ht="15" customHeight="1" thickBot="1" x14ac:dyDescent="0.4">
      <c r="A53" s="21" t="s">
        <v>74</v>
      </c>
      <c r="B53" s="45" t="s">
        <v>81</v>
      </c>
      <c r="C53" s="45"/>
      <c r="D53" s="45"/>
      <c r="E53" s="46"/>
    </row>
    <row r="54" spans="1:5" ht="15" thickTop="1" x14ac:dyDescent="0.35"/>
  </sheetData>
  <sheetProtection algorithmName="SHA-512" hashValue="L/1QQWZijVIir/vdKUfD8ZYwagbNN/O2PwuQ9U9FW5aiWzYF+TvuFk0oTxPAknAGjENfXE1Hjn8xo3kZQLIGvA==" saltValue="vjwxR7w+Kc2YCVY8GoKy3g==" spinCount="100000" sheet="1" objects="1" scenarios="1"/>
  <mergeCells count="24">
    <mergeCell ref="A42:D42"/>
    <mergeCell ref="A1:E1"/>
    <mergeCell ref="A2:E2"/>
    <mergeCell ref="A3:E3"/>
    <mergeCell ref="D5:E5"/>
    <mergeCell ref="A6:E6"/>
    <mergeCell ref="A9:E9"/>
    <mergeCell ref="A14:E14"/>
    <mergeCell ref="A16:E16"/>
    <mergeCell ref="A39:C39"/>
    <mergeCell ref="A40:E40"/>
    <mergeCell ref="A41:D41"/>
    <mergeCell ref="A22:E22"/>
    <mergeCell ref="B53:E53"/>
    <mergeCell ref="B49:C49"/>
    <mergeCell ref="A50:E50"/>
    <mergeCell ref="B51:C51"/>
    <mergeCell ref="A43:D43"/>
    <mergeCell ref="A44:C44"/>
    <mergeCell ref="A45:C45"/>
    <mergeCell ref="A46:E46"/>
    <mergeCell ref="B47:C47"/>
    <mergeCell ref="B48:C48"/>
    <mergeCell ref="B52:E52"/>
  </mergeCells>
  <dataValidations count="4">
    <dataValidation type="list" allowBlank="1" showInputMessage="1" showErrorMessage="1" sqref="D18:D21 D24:D38">
      <formula1>"Yes, "</formula1>
    </dataValidation>
    <dataValidation type="custom" allowBlank="1" showInputMessage="1" showErrorMessage="1" error="Only one vehicle configuration may be used on each spreadsheet." sqref="D8">
      <formula1>IF(SUM(D11:D11)=0,TRUE,FALSE)</formula1>
    </dataValidation>
    <dataValidation type="custom" allowBlank="1" showInputMessage="1" showErrorMessage="1" error="Only one vehicle configuration may be used on each spreadsheet." sqref="D11:D12">
      <formula1>IF(SUM(D14:D16)=0,TRUE,FALSE)</formula1>
    </dataValidation>
    <dataValidation type="custom" allowBlank="1" showInputMessage="1" showErrorMessage="1" error="Only one vehicle configuration may be used on each spreadsheet." sqref="D13">
      <formula1>IF(SUM(D15:D17)=0,TRUE,FALSE)</formula1>
    </dataValidation>
  </dataValidations>
  <pageMargins left="0.7" right="0.7" top="0.75" bottom="0.75" header="0.3" footer="0.3"/>
  <pageSetup scale="91" fitToWidth="0" fitToHeight="0" orientation="portrait" r:id="rId1"/>
  <headerFooter>
    <oddHeader>&amp;CPO# ______________________________&amp;R3/1/2023</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OTS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Louisiana</dc:creator>
  <cp:keywords/>
  <dc:description/>
  <cp:lastModifiedBy>Amy Gotreaux</cp:lastModifiedBy>
  <cp:revision/>
  <cp:lastPrinted>2024-01-05T17:04:17Z</cp:lastPrinted>
  <dcterms:created xsi:type="dcterms:W3CDTF">2019-01-03T17:19:37Z</dcterms:created>
  <dcterms:modified xsi:type="dcterms:W3CDTF">2024-01-26T16:28:08Z</dcterms:modified>
  <cp:category/>
  <cp:contentStatus/>
</cp:coreProperties>
</file>