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78 -  Courtesy Ford\Final Order Sheets\"/>
    </mc:Choice>
  </mc:AlternateContent>
  <xr:revisionPtr revIDLastSave="0" documentId="13_ncr:1_{9A44E590-5967-4105-B21B-9C96600F1E00}" xr6:coauthVersionLast="47" xr6:coauthVersionMax="47" xr10:uidLastSave="{00000000-0000-0000-0000-000000000000}"/>
  <bookViews>
    <workbookView xWindow="28680" yWindow="-120" windowWidth="29040" windowHeight="15720" xr2:uid="{00000000-000D-0000-FFFF-FFFF00000000}"/>
  </bookViews>
  <sheets>
    <sheet name="Line 87 - F-350 Crew" sheetId="1" r:id="rId1"/>
    <sheet name="Instruction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8" i="1" l="1"/>
  <c r="E24" i="1"/>
  <c r="E35" i="1" l="1"/>
  <c r="E34" i="1"/>
  <c r="E43" i="1"/>
  <c r="E33" i="1"/>
  <c r="E31" i="1"/>
  <c r="E30" i="1"/>
  <c r="E14" i="1" l="1"/>
  <c r="E11" i="1"/>
  <c r="E29" i="1" l="1"/>
  <c r="E32" i="1"/>
  <c r="E23" i="1"/>
  <c r="E25" i="1"/>
  <c r="E26" i="1"/>
  <c r="E27" i="1"/>
  <c r="E15" i="1" l="1"/>
  <c r="E13" i="1"/>
  <c r="E12" i="1"/>
  <c r="E42" i="1" l="1"/>
  <c r="E41" i="1"/>
  <c r="E40" i="1"/>
  <c r="E39" i="1"/>
  <c r="E38" i="1"/>
  <c r="E37" i="1"/>
  <c r="E22" i="1" l="1"/>
  <c r="D49" i="1" l="1"/>
  <c r="E10" i="1" l="1"/>
  <c r="E7" i="1" l="1"/>
  <c r="E45" i="1" s="1"/>
  <c r="E48" i="1" s="1"/>
  <c r="E49" i="1" l="1"/>
</calcChain>
</file>

<file path=xl/sharedStrings.xml><?xml version="1.0" encoding="utf-8"?>
<sst xmlns="http://schemas.openxmlformats.org/spreadsheetml/2006/main" count="111" uniqueCount="99">
  <si>
    <t>Unit Price</t>
  </si>
  <si>
    <t>Base Vehicle</t>
  </si>
  <si>
    <t>Vehicle Description</t>
  </si>
  <si>
    <t>Order Code</t>
  </si>
  <si>
    <t>Quantity</t>
  </si>
  <si>
    <t>Extended Price</t>
  </si>
  <si>
    <t>Optional Equipment</t>
  </si>
  <si>
    <t>Option Code</t>
  </si>
  <si>
    <t>Option Unit Price</t>
  </si>
  <si>
    <t>Add Option</t>
  </si>
  <si>
    <t>Description</t>
  </si>
  <si>
    <t>1 EA</t>
  </si>
  <si>
    <t>State Contract Number</t>
  </si>
  <si>
    <t>Vendor</t>
  </si>
  <si>
    <t>Optional Configuration</t>
  </si>
  <si>
    <t>Additional Costs</t>
  </si>
  <si>
    <t>0.35% Contract Administrative Fee</t>
  </si>
  <si>
    <t>Cost for Each Vehicle Plus Options</t>
  </si>
  <si>
    <t>Total Cost for Each Vehicle</t>
  </si>
  <si>
    <t>Total Cost for All Vehicles</t>
  </si>
  <si>
    <t>This spreadsheet is not a purchase order</t>
  </si>
  <si>
    <t>Available Exterior Colors</t>
  </si>
  <si>
    <t>Option Description</t>
  </si>
  <si>
    <t>LA Safety Inspection Sticker - 2 Year</t>
  </si>
  <si>
    <t>(Z1) Oxford White</t>
  </si>
  <si>
    <t>41P</t>
  </si>
  <si>
    <t>90L</t>
  </si>
  <si>
    <t>Cruise Control</t>
  </si>
  <si>
    <t>Contract Line</t>
  </si>
  <si>
    <t>Delivery ARO</t>
  </si>
  <si>
    <t>Courtesy Ford</t>
  </si>
  <si>
    <t>Agency  Information</t>
  </si>
  <si>
    <t>Delivery Point of Contact Name:</t>
  </si>
  <si>
    <t>LPAA Approval No</t>
  </si>
  <si>
    <t>Phone:</t>
  </si>
  <si>
    <t>Email:</t>
  </si>
  <si>
    <t>Shopping Cart</t>
  </si>
  <si>
    <t>Vendor Information</t>
  </si>
  <si>
    <t>Mike Solomon</t>
  </si>
  <si>
    <t xml:space="preserve">Vendor No. </t>
  </si>
  <si>
    <t>337-332-2145</t>
  </si>
  <si>
    <t>msolomon@courtesyautomotive.com</t>
  </si>
  <si>
    <t>Order Sheet Instructions</t>
  </si>
  <si>
    <t>Bodies</t>
  </si>
  <si>
    <t>Service Body: DRW 60" CA</t>
  </si>
  <si>
    <t>6108DJ54</t>
  </si>
  <si>
    <t>Service Body: DRW 60" CA w/ Flip Tops</t>
  </si>
  <si>
    <t>6108DFJ</t>
  </si>
  <si>
    <t>Gooseneck Body: DRW 60" CA</t>
  </si>
  <si>
    <t>Flat Bed: DRW 60" CA</t>
  </si>
  <si>
    <t>(UM) Agate Black Metallic</t>
  </si>
  <si>
    <t>67X</t>
  </si>
  <si>
    <t>18B</t>
  </si>
  <si>
    <t>Cloth 40/20/40 Split Bench</t>
  </si>
  <si>
    <t>CM-DT9</t>
  </si>
  <si>
    <t>RUGBY 9'</t>
  </si>
  <si>
    <t>Agency Name</t>
  </si>
  <si>
    <t>Warranty Term:  3 yr/36,000 miles bumper-to-bumper and 5yr/60,000 miles powertrain</t>
  </si>
  <si>
    <t>(M7) Carbonized Gray Metallic</t>
  </si>
  <si>
    <t>Dump Body: DRW 60" CA / Knapheide</t>
  </si>
  <si>
    <t>52B</t>
  </si>
  <si>
    <t>Brake Controller</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</si>
  <si>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</si>
  <si>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PO #</t>
  </si>
  <si>
    <t xml:space="preserve"> </t>
  </si>
  <si>
    <t>Courtesy Amber/Green Safety Light Package without Headache Rack - for all be options except Dump bed</t>
  </si>
  <si>
    <t>CLPW/OR</t>
  </si>
  <si>
    <t>Courtesy RKI Headache Rack for Service Body only - Gooseneck and Flat bed include Headache Rack on bed - Headache Rack not for Dump bed</t>
  </si>
  <si>
    <t>WG49</t>
  </si>
  <si>
    <t>120-180 Days</t>
  </si>
  <si>
    <t>Ford F-350 DRW
Crew Cab Chassis</t>
  </si>
  <si>
    <t>LA DEQ Waste Tire Fee (7 tires X $2.25 each)</t>
  </si>
  <si>
    <t>RWD/DRW w/ 6.7L Diesel Engine/60" CA</t>
  </si>
  <si>
    <t>W3G-640A-99T</t>
  </si>
  <si>
    <t>W3G-640A-99N</t>
  </si>
  <si>
    <t>RWD/DRW w/7.3L Gas Engine/60"CA</t>
  </si>
  <si>
    <t>4WD/DRW w/6.7L Diesel Engine/60"CA</t>
  </si>
  <si>
    <t>W3H-640A-99T</t>
  </si>
  <si>
    <t>W3H-640A-99N</t>
  </si>
  <si>
    <t>W3E-630A-99N</t>
  </si>
  <si>
    <t>W3E-630A-99T</t>
  </si>
  <si>
    <t>Cloth Bucket Seats (No Console)</t>
  </si>
  <si>
    <t>STD</t>
  </si>
  <si>
    <t>Daytime Running Lamps Configurable</t>
  </si>
  <si>
    <t>Power Accessory Group (Includes Windows and Door Locks)</t>
  </si>
  <si>
    <t>Running Boards</t>
  </si>
  <si>
    <t>HD Front Suspension</t>
  </si>
  <si>
    <t>Spare Tire &amp; Jack</t>
  </si>
  <si>
    <t>Rear Camera Prep</t>
  </si>
  <si>
    <t>Skid Plates</t>
  </si>
  <si>
    <t>Ambulance Prep</t>
  </si>
  <si>
    <t>47A</t>
  </si>
  <si>
    <t>CM RD-9</t>
  </si>
  <si>
    <t>Service Body: SRW 60" CA</t>
  </si>
  <si>
    <t>W3F-630A-99T</t>
  </si>
  <si>
    <t>4WD/DRW w/7.3L Gas Engine/60"CA</t>
  </si>
  <si>
    <t>RWD/SRW w/7.3L Gas Engine/60"CA</t>
  </si>
  <si>
    <t>RWD/SRW w/6.7 Diesel Engine/60"CA</t>
  </si>
  <si>
    <t>4WD/SRW w/6.7 Diesel Engine/60"CA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</si>
</sst>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12" x14ac:knownFonts="1">
    <font>
      <sz val="11"/>
      <color theme="1"/>
      <name val="Calibri"/>
      <family val="2"/>
      <scheme val="minor"/>
    </font>
    <font>
      <b/>
      <sz val="16"/>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b/>
      <sz val="16"/>
      <name val="Calibri"/>
      <family val="2"/>
      <scheme val="minor"/>
    </font>
    <font>
      <b/>
      <sz val="11"/>
      <name val="Calibri"/>
      <family val="2"/>
      <scheme val="minor"/>
    </font>
    <font>
      <b/>
      <sz val="14"/>
      <name val="Calibri"/>
      <family val="2"/>
      <scheme val="minor"/>
    </font>
    <font>
      <sz val="12"/>
      <name val="Calibri"/>
      <family val="2"/>
      <scheme val="minor"/>
    </font>
    <font>
      <sz val="12"/>
      <color theme="1"/>
      <name val="Calibri"/>
      <family val="2"/>
      <scheme val="minor"/>
    </font>
    <font>
      <b/>
      <sz val="14"/>
      <color theme="1"/>
      <name val="Calibri"/>
      <family val="2"/>
      <scheme val="minor"/>
    </font>
    <font>
      <b/>
      <sz val="12"/>
      <name val="Calibri"/>
      <family val="2"/>
      <scheme val="minor"/>
    </font>
  </fonts>
  <fills count="7">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
      <patternFill patternType="solid">
        <fgColor rgb="FFFFFFFF"/>
        <bgColor rgb="FF000000"/>
      </patternFill>
    </fill>
  </fills>
  <borders count="27">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44" fontId="2" fillId="0" borderId="0" applyFont="0" applyFill="0" applyBorder="0" applyAlignment="0" applyProtection="0"/>
  </cellStyleXfs>
  <cellXfs count="86">
    <xf numFmtId="0" fontId="0" fillId="0" borderId="0" xfId="0"/>
    <xf numFmtId="0" fontId="5" fillId="0" borderId="7" xfId="0" applyFont="1" applyBorder="1" applyAlignment="1" applyProtection="1">
      <alignment horizontal="center" wrapText="1"/>
      <protection hidden="1"/>
    </xf>
    <xf numFmtId="0" fontId="5" fillId="0" borderId="10" xfId="0" applyFont="1" applyBorder="1" applyAlignment="1" applyProtection="1">
      <alignment horizontal="center" vertical="center"/>
      <protection hidden="1"/>
    </xf>
    <xf numFmtId="0" fontId="6" fillId="0" borderId="15" xfId="0" applyFont="1" applyBorder="1" applyProtection="1">
      <protection hidden="1"/>
    </xf>
    <xf numFmtId="0" fontId="6" fillId="0" borderId="16" xfId="0" applyFont="1" applyBorder="1" applyProtection="1">
      <protection hidden="1"/>
    </xf>
    <xf numFmtId="0" fontId="6" fillId="0" borderId="17" xfId="0" applyFont="1" applyBorder="1" applyProtection="1">
      <protection hidden="1"/>
    </xf>
    <xf numFmtId="0" fontId="4" fillId="0" borderId="15" xfId="0" applyFont="1" applyBorder="1" applyAlignment="1" applyProtection="1">
      <alignment wrapText="1"/>
      <protection hidden="1"/>
    </xf>
    <xf numFmtId="0" fontId="4" fillId="0" borderId="16" xfId="0" applyFont="1" applyBorder="1" applyProtection="1">
      <protection hidden="1"/>
    </xf>
    <xf numFmtId="44" fontId="4" fillId="0" borderId="16" xfId="1" applyFont="1" applyBorder="1" applyProtection="1">
      <protection hidden="1"/>
    </xf>
    <xf numFmtId="0" fontId="4" fillId="2" borderId="16" xfId="0" applyFont="1" applyFill="1" applyBorder="1" applyProtection="1">
      <protection locked="0"/>
    </xf>
    <xf numFmtId="44" fontId="4" fillId="0" borderId="17" xfId="0" applyNumberFormat="1" applyFont="1" applyBorder="1" applyProtection="1">
      <protection hidden="1"/>
    </xf>
    <xf numFmtId="0" fontId="6" fillId="0" borderId="15" xfId="0" applyFont="1" applyBorder="1" applyAlignment="1" applyProtection="1">
      <alignment wrapText="1"/>
      <protection hidden="1"/>
    </xf>
    <xf numFmtId="0" fontId="4" fillId="0" borderId="16" xfId="0" applyFont="1" applyBorder="1" applyAlignment="1" applyProtection="1">
      <alignment wrapText="1"/>
      <protection hidden="1"/>
    </xf>
    <xf numFmtId="0" fontId="4" fillId="5" borderId="15" xfId="0" applyFont="1" applyFill="1" applyBorder="1" applyAlignment="1" applyProtection="1">
      <alignment wrapText="1"/>
      <protection hidden="1"/>
    </xf>
    <xf numFmtId="0" fontId="4" fillId="5" borderId="16" xfId="0" applyFont="1" applyFill="1" applyBorder="1" applyAlignment="1" applyProtection="1">
      <alignment wrapText="1"/>
      <protection hidden="1"/>
    </xf>
    <xf numFmtId="44" fontId="4" fillId="5" borderId="16" xfId="1" applyFont="1" applyFill="1" applyBorder="1" applyProtection="1">
      <protection hidden="1"/>
    </xf>
    <xf numFmtId="0" fontId="4" fillId="2" borderId="19" xfId="0" applyFont="1" applyFill="1" applyBorder="1" applyAlignment="1" applyProtection="1">
      <alignment horizontal="center" wrapText="1"/>
      <protection locked="0"/>
    </xf>
    <xf numFmtId="0" fontId="4" fillId="0" borderId="16" xfId="0" applyFont="1" applyBorder="1" applyAlignment="1" applyProtection="1">
      <alignment horizontal="center"/>
      <protection hidden="1"/>
    </xf>
    <xf numFmtId="44" fontId="4" fillId="0" borderId="16" xfId="1" applyFont="1" applyBorder="1" applyAlignment="1" applyProtection="1">
      <protection hidden="1"/>
    </xf>
    <xf numFmtId="44" fontId="4" fillId="0" borderId="16" xfId="1" applyFont="1" applyFill="1" applyBorder="1" applyAlignment="1" applyProtection="1">
      <protection hidden="1"/>
    </xf>
    <xf numFmtId="0" fontId="4" fillId="5" borderId="16" xfId="0" applyFont="1" applyFill="1" applyBorder="1" applyAlignment="1" applyProtection="1">
      <alignment horizontal="center"/>
      <protection hidden="1"/>
    </xf>
    <xf numFmtId="44" fontId="4" fillId="5" borderId="16" xfId="1" applyFont="1" applyFill="1" applyBorder="1" applyAlignment="1" applyProtection="1">
      <protection hidden="1"/>
    </xf>
    <xf numFmtId="44" fontId="4" fillId="0" borderId="16" xfId="1" applyFont="1" applyBorder="1" applyAlignment="1" applyProtection="1">
      <alignment horizontal="right"/>
      <protection hidden="1"/>
    </xf>
    <xf numFmtId="44" fontId="4" fillId="0" borderId="17" xfId="0" applyNumberFormat="1" applyFont="1" applyBorder="1" applyAlignment="1" applyProtection="1">
      <alignment horizontal="center"/>
      <protection hidden="1"/>
    </xf>
    <xf numFmtId="0" fontId="4" fillId="0" borderId="15" xfId="0" applyFont="1" applyBorder="1" applyAlignment="1">
      <alignment horizontal="right"/>
    </xf>
    <xf numFmtId="0" fontId="4" fillId="0" borderId="16" xfId="0" applyFont="1" applyBorder="1"/>
    <xf numFmtId="0" fontId="6" fillId="0" borderId="15" xfId="0" applyFont="1" applyBorder="1" applyAlignment="1">
      <alignment horizontal="right" wrapText="1"/>
    </xf>
    <xf numFmtId="0" fontId="4" fillId="5" borderId="16" xfId="0" applyFont="1" applyFill="1" applyBorder="1"/>
    <xf numFmtId="0" fontId="6" fillId="5" borderId="17" xfId="0" applyFont="1" applyFill="1" applyBorder="1" applyAlignment="1">
      <alignment horizontal="center"/>
    </xf>
    <xf numFmtId="0" fontId="4" fillId="0" borderId="20" xfId="0" applyFont="1" applyBorder="1" applyAlignment="1">
      <alignment horizontal="right"/>
    </xf>
    <xf numFmtId="0" fontId="4" fillId="0" borderId="0" xfId="0" applyFont="1"/>
    <xf numFmtId="44" fontId="4" fillId="5" borderId="17" xfId="0" applyNumberFormat="1" applyFont="1" applyFill="1" applyBorder="1" applyProtection="1">
      <protection hidden="1"/>
    </xf>
    <xf numFmtId="0" fontId="4" fillId="2" borderId="17" xfId="0" applyFont="1" applyFill="1" applyBorder="1" applyAlignment="1" applyProtection="1">
      <alignment horizontal="left"/>
      <protection locked="0"/>
    </xf>
    <xf numFmtId="0" fontId="5" fillId="0" borderId="8" xfId="0" applyFont="1" applyBorder="1" applyAlignment="1" applyProtection="1">
      <alignment horizontal="center" vertical="center"/>
      <protection hidden="1"/>
    </xf>
    <xf numFmtId="0" fontId="4" fillId="2" borderId="17" xfId="0" applyFont="1" applyFill="1" applyBorder="1" applyAlignment="1" applyProtection="1">
      <alignment horizontal="left" wrapText="1"/>
      <protection locked="0"/>
    </xf>
    <xf numFmtId="0" fontId="7" fillId="0" borderId="10" xfId="0" applyFont="1" applyBorder="1" applyAlignment="1" applyProtection="1">
      <alignment horizontal="center" vertical="center"/>
      <protection hidden="1"/>
    </xf>
    <xf numFmtId="0" fontId="7" fillId="0" borderId="9" xfId="0" applyFont="1" applyBorder="1" applyAlignment="1" applyProtection="1">
      <alignment horizontal="center"/>
      <protection hidden="1"/>
    </xf>
    <xf numFmtId="0" fontId="7" fillId="0" borderId="10" xfId="0" applyFont="1" applyBorder="1" applyAlignment="1" applyProtection="1">
      <alignment horizontal="center"/>
      <protection hidden="1"/>
    </xf>
    <xf numFmtId="0" fontId="10" fillId="0" borderId="0" xfId="0" applyFont="1"/>
    <xf numFmtId="0" fontId="9" fillId="0" borderId="18" xfId="0" applyFont="1" applyBorder="1" applyAlignment="1" applyProtection="1">
      <alignment horizontal="right" wrapText="1"/>
      <protection hidden="1"/>
    </xf>
    <xf numFmtId="0" fontId="8" fillId="2" borderId="19" xfId="0" applyFont="1" applyFill="1" applyBorder="1" applyAlignment="1" applyProtection="1">
      <alignment horizontal="right" wrapText="1"/>
      <protection locked="0"/>
    </xf>
    <xf numFmtId="0" fontId="9" fillId="0" borderId="19" xfId="0" applyFont="1" applyBorder="1" applyAlignment="1" applyProtection="1">
      <alignment horizontal="right" wrapText="1"/>
      <protection hidden="1"/>
    </xf>
    <xf numFmtId="44" fontId="4" fillId="5" borderId="16" xfId="1" applyFont="1" applyFill="1" applyBorder="1" applyAlignment="1" applyProtection="1">
      <alignment horizontal="right"/>
      <protection hidden="1"/>
    </xf>
    <xf numFmtId="0" fontId="1" fillId="4" borderId="26" xfId="0" applyFont="1" applyFill="1" applyBorder="1" applyAlignment="1" applyProtection="1">
      <alignment horizontal="center"/>
      <protection hidden="1"/>
    </xf>
    <xf numFmtId="0" fontId="4" fillId="5" borderId="26" xfId="0" applyFont="1" applyFill="1" applyBorder="1" applyAlignment="1" applyProtection="1">
      <alignment horizontal="left" vertical="center" wrapText="1"/>
      <protection hidden="1"/>
    </xf>
    <xf numFmtId="14" fontId="0" fillId="0" borderId="0" xfId="0" applyNumberFormat="1"/>
    <xf numFmtId="0" fontId="3" fillId="3" borderId="1" xfId="0" applyFont="1" applyFill="1" applyBorder="1" applyAlignment="1" applyProtection="1">
      <alignment horizontal="centerContinuous"/>
      <protection hidden="1"/>
    </xf>
    <xf numFmtId="0" fontId="0" fillId="3" borderId="2" xfId="0" applyFill="1" applyBorder="1" applyAlignment="1" applyProtection="1">
      <alignment horizontal="centerContinuous"/>
      <protection hidden="1"/>
    </xf>
    <xf numFmtId="0" fontId="0" fillId="3" borderId="3" xfId="0" applyFill="1" applyBorder="1" applyAlignment="1" applyProtection="1">
      <alignment horizontal="centerContinuous"/>
      <protection hidden="1"/>
    </xf>
    <xf numFmtId="0" fontId="7" fillId="0" borderId="11" xfId="0" applyFont="1" applyBorder="1" applyAlignment="1" applyProtection="1">
      <alignment horizontal="centerContinuous"/>
      <protection hidden="1"/>
    </xf>
    <xf numFmtId="0" fontId="7" fillId="0" borderId="8" xfId="0" applyFont="1" applyBorder="1" applyAlignment="1" applyProtection="1">
      <alignment horizontal="centerContinuous"/>
      <protection hidden="1"/>
    </xf>
    <xf numFmtId="0" fontId="7" fillId="4" borderId="4" xfId="0" applyFont="1" applyFill="1" applyBorder="1" applyAlignment="1" applyProtection="1">
      <alignment horizontal="centerContinuous" wrapText="1"/>
      <protection hidden="1"/>
    </xf>
    <xf numFmtId="0" fontId="7" fillId="4" borderId="5" xfId="0" applyFont="1" applyFill="1" applyBorder="1" applyAlignment="1" applyProtection="1">
      <alignment horizontal="centerContinuous" wrapText="1"/>
      <protection hidden="1"/>
    </xf>
    <xf numFmtId="0" fontId="7" fillId="4" borderId="6" xfId="0" applyFont="1" applyFill="1" applyBorder="1" applyAlignment="1" applyProtection="1">
      <alignment horizontal="centerContinuous" wrapText="1"/>
      <protection hidden="1"/>
    </xf>
    <xf numFmtId="44" fontId="0" fillId="0" borderId="4" xfId="0" applyNumberFormat="1" applyBorder="1" applyAlignment="1" applyProtection="1">
      <alignment horizontal="centerContinuous"/>
      <protection hidden="1"/>
    </xf>
    <xf numFmtId="44" fontId="0" fillId="0" borderId="5" xfId="0" applyNumberFormat="1" applyBorder="1" applyAlignment="1" applyProtection="1">
      <alignment horizontal="centerContinuous"/>
      <protection hidden="1"/>
    </xf>
    <xf numFmtId="44" fontId="0" fillId="0" borderId="6" xfId="0" applyNumberFormat="1" applyBorder="1" applyAlignment="1" applyProtection="1">
      <alignment horizontal="centerContinuous"/>
      <protection hidden="1"/>
    </xf>
    <xf numFmtId="0" fontId="7" fillId="4" borderId="4" xfId="0" applyFont="1" applyFill="1" applyBorder="1" applyAlignment="1" applyProtection="1">
      <alignment horizontal="centerContinuous"/>
      <protection hidden="1"/>
    </xf>
    <xf numFmtId="0" fontId="7" fillId="4" borderId="5" xfId="0" applyFont="1" applyFill="1" applyBorder="1" applyAlignment="1" applyProtection="1">
      <alignment horizontal="centerContinuous"/>
      <protection hidden="1"/>
    </xf>
    <xf numFmtId="0" fontId="7" fillId="4" borderId="6" xfId="0" applyFont="1" applyFill="1" applyBorder="1" applyAlignment="1" applyProtection="1">
      <alignment horizontal="centerContinuous"/>
      <protection hidden="1"/>
    </xf>
    <xf numFmtId="0" fontId="4" fillId="0" borderId="15" xfId="0" applyFont="1" applyBorder="1" applyAlignment="1" applyProtection="1">
      <alignment horizontal="centerContinuous"/>
      <protection hidden="1"/>
    </xf>
    <xf numFmtId="0" fontId="4" fillId="0" borderId="16" xfId="0" applyFont="1" applyBorder="1" applyAlignment="1" applyProtection="1">
      <alignment horizontal="centerContinuous"/>
      <protection hidden="1"/>
    </xf>
    <xf numFmtId="0" fontId="7" fillId="4" borderId="15" xfId="0" applyFont="1" applyFill="1" applyBorder="1" applyAlignment="1" applyProtection="1">
      <alignment horizontal="centerContinuous"/>
      <protection hidden="1"/>
    </xf>
    <xf numFmtId="0" fontId="7" fillId="4" borderId="16" xfId="0" applyFont="1" applyFill="1" applyBorder="1" applyAlignment="1" applyProtection="1">
      <alignment horizontal="centerContinuous"/>
      <protection hidden="1"/>
    </xf>
    <xf numFmtId="0" fontId="7" fillId="4" borderId="17" xfId="0" applyFont="1" applyFill="1" applyBorder="1" applyAlignment="1" applyProtection="1">
      <alignment horizontal="centerContinuous"/>
      <protection hidden="1"/>
    </xf>
    <xf numFmtId="0" fontId="4" fillId="5" borderId="4" xfId="0" applyFont="1" applyFill="1" applyBorder="1" applyAlignment="1" applyProtection="1">
      <alignment horizontal="centerContinuous"/>
      <protection hidden="1"/>
    </xf>
    <xf numFmtId="0" fontId="4" fillId="5" borderId="5" xfId="0" applyFont="1" applyFill="1" applyBorder="1" applyAlignment="1" applyProtection="1">
      <alignment horizontal="centerContinuous"/>
      <protection hidden="1"/>
    </xf>
    <xf numFmtId="0" fontId="4" fillId="5" borderId="22" xfId="0" applyFont="1" applyFill="1" applyBorder="1" applyAlignment="1" applyProtection="1">
      <alignment horizontal="centerContinuous"/>
      <protection hidden="1"/>
    </xf>
    <xf numFmtId="164" fontId="4" fillId="5" borderId="16" xfId="0" applyNumberFormat="1" applyFont="1" applyFill="1" applyBorder="1" applyAlignment="1">
      <alignment horizontal="centerContinuous"/>
    </xf>
    <xf numFmtId="164" fontId="4" fillId="5" borderId="17" xfId="0" applyNumberFormat="1" applyFont="1" applyFill="1" applyBorder="1" applyAlignment="1">
      <alignment horizontal="centerContinuous"/>
    </xf>
    <xf numFmtId="0" fontId="4" fillId="5" borderId="23" xfId="0" applyFont="1" applyFill="1" applyBorder="1" applyAlignment="1">
      <alignment horizontal="centerContinuous"/>
    </xf>
    <xf numFmtId="0" fontId="4" fillId="5" borderId="24" xfId="0" applyFont="1" applyFill="1" applyBorder="1" applyAlignment="1">
      <alignment horizontal="centerContinuous"/>
    </xf>
    <xf numFmtId="0" fontId="4" fillId="5" borderId="25" xfId="0" applyFont="1" applyFill="1" applyBorder="1" applyAlignment="1">
      <alignment horizontal="centerContinuous"/>
    </xf>
    <xf numFmtId="0" fontId="5" fillId="4" borderId="12" xfId="0" applyFont="1" applyFill="1" applyBorder="1" applyAlignment="1" applyProtection="1">
      <alignment horizontal="centerContinuous"/>
      <protection hidden="1"/>
    </xf>
    <xf numFmtId="0" fontId="5" fillId="4" borderId="13" xfId="0" applyFont="1" applyFill="1" applyBorder="1" applyAlignment="1" applyProtection="1">
      <alignment horizontal="centerContinuous"/>
      <protection hidden="1"/>
    </xf>
    <xf numFmtId="0" fontId="5" fillId="4" borderId="14" xfId="0" applyFont="1" applyFill="1" applyBorder="1" applyAlignment="1" applyProtection="1">
      <alignment horizontal="centerContinuous"/>
      <protection hidden="1"/>
    </xf>
    <xf numFmtId="0" fontId="4" fillId="0" borderId="15" xfId="0" applyFont="1" applyBorder="1" applyAlignment="1" applyProtection="1">
      <alignment horizontal="left" wrapText="1"/>
      <protection hidden="1"/>
    </xf>
    <xf numFmtId="0" fontId="11" fillId="0" borderId="10" xfId="0" applyFont="1" applyBorder="1" applyAlignment="1" applyProtection="1">
      <alignment horizontal="center"/>
      <protection hidden="1"/>
    </xf>
    <xf numFmtId="0" fontId="4" fillId="6" borderId="16" xfId="0" applyFont="1" applyFill="1" applyBorder="1" applyAlignment="1">
      <alignment wrapText="1"/>
    </xf>
    <xf numFmtId="0" fontId="4" fillId="0" borderId="15" xfId="0" applyFont="1" applyBorder="1" applyAlignment="1">
      <alignment wrapText="1"/>
    </xf>
    <xf numFmtId="0" fontId="4" fillId="5" borderId="16" xfId="0" applyFont="1" applyFill="1" applyBorder="1" applyAlignment="1">
      <alignment horizontal="left"/>
    </xf>
    <xf numFmtId="0" fontId="4" fillId="2" borderId="16" xfId="0" applyFont="1" applyFill="1" applyBorder="1" applyAlignment="1" applyProtection="1">
      <alignment horizontal="center" wrapText="1"/>
      <protection locked="0"/>
    </xf>
    <xf numFmtId="0" fontId="4" fillId="2" borderId="21" xfId="0" applyFont="1" applyFill="1" applyBorder="1" applyAlignment="1" applyProtection="1">
      <alignment horizontal="center" wrapText="1"/>
      <protection locked="0"/>
    </xf>
    <xf numFmtId="0" fontId="4" fillId="2" borderId="22" xfId="0" applyFont="1" applyFill="1" applyBorder="1" applyAlignment="1" applyProtection="1">
      <alignment horizontal="center" wrapText="1"/>
      <protection locked="0"/>
    </xf>
    <xf numFmtId="0" fontId="9" fillId="0" borderId="21" xfId="0" applyFont="1" applyBorder="1" applyAlignment="1" applyProtection="1">
      <alignment horizontal="center" wrapText="1"/>
      <protection hidden="1"/>
    </xf>
    <xf numFmtId="0" fontId="9" fillId="0" borderId="22" xfId="0" applyFont="1" applyBorder="1" applyAlignment="1" applyProtection="1">
      <alignment horizontal="center" wrapText="1"/>
      <protection hidden="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59"/>
  <sheetViews>
    <sheetView tabSelected="1" view="pageLayout" zoomScaleNormal="100" workbookViewId="0">
      <selection activeCell="E49" sqref="E49"/>
    </sheetView>
  </sheetViews>
  <sheetFormatPr defaultRowHeight="15" x14ac:dyDescent="0.25"/>
  <cols>
    <col min="1" max="1" width="37.85546875" customWidth="1"/>
    <col min="2" max="2" width="14.28515625" customWidth="1"/>
    <col min="3" max="3" width="16.7109375" customWidth="1"/>
    <col min="4" max="4" width="17.28515625" bestFit="1" customWidth="1"/>
    <col min="5" max="5" width="16.7109375" customWidth="1"/>
  </cols>
  <sheetData>
    <row r="1" spans="1:5" ht="15.75" thickBot="1" x14ac:dyDescent="0.3">
      <c r="A1" t="s">
        <v>63</v>
      </c>
      <c r="E1" s="45">
        <v>46327</v>
      </c>
    </row>
    <row r="2" spans="1:5" ht="27.2" customHeight="1" thickTop="1" thickBot="1" x14ac:dyDescent="0.35">
      <c r="A2" s="46" t="s">
        <v>20</v>
      </c>
      <c r="B2" s="47"/>
      <c r="C2" s="47"/>
      <c r="D2" s="47"/>
      <c r="E2" s="48"/>
    </row>
    <row r="3" spans="1:5" ht="42.75" thickBot="1" x14ac:dyDescent="0.4">
      <c r="A3" s="1" t="s">
        <v>70</v>
      </c>
      <c r="B3" s="35" t="s">
        <v>28</v>
      </c>
      <c r="C3" s="2">
        <v>87</v>
      </c>
      <c r="D3" s="35" t="s">
        <v>29</v>
      </c>
      <c r="E3" s="33" t="s">
        <v>69</v>
      </c>
    </row>
    <row r="4" spans="1:5" s="38" customFormat="1" ht="19.5" thickBot="1" x14ac:dyDescent="0.35">
      <c r="A4" s="36" t="s">
        <v>12</v>
      </c>
      <c r="B4" s="77">
        <v>4400036778</v>
      </c>
      <c r="C4" s="37" t="s">
        <v>13</v>
      </c>
      <c r="D4" s="49" t="s">
        <v>30</v>
      </c>
      <c r="E4" s="50"/>
    </row>
    <row r="5" spans="1:5" ht="21" x14ac:dyDescent="0.35">
      <c r="A5" s="73" t="s">
        <v>1</v>
      </c>
      <c r="B5" s="74"/>
      <c r="C5" s="74"/>
      <c r="D5" s="74"/>
      <c r="E5" s="75"/>
    </row>
    <row r="6" spans="1:5" x14ac:dyDescent="0.25">
      <c r="A6" s="3" t="s">
        <v>2</v>
      </c>
      <c r="B6" s="4" t="s">
        <v>3</v>
      </c>
      <c r="C6" s="4" t="s">
        <v>0</v>
      </c>
      <c r="D6" s="4" t="s">
        <v>4</v>
      </c>
      <c r="E6" s="5" t="s">
        <v>5</v>
      </c>
    </row>
    <row r="7" spans="1:5" x14ac:dyDescent="0.25">
      <c r="A7" s="6" t="s">
        <v>75</v>
      </c>
      <c r="B7" s="7" t="s">
        <v>74</v>
      </c>
      <c r="C7" s="8">
        <v>48941</v>
      </c>
      <c r="D7" s="9"/>
      <c r="E7" s="10">
        <f>$C7*D7</f>
        <v>0</v>
      </c>
    </row>
    <row r="8" spans="1:5" ht="18.75" x14ac:dyDescent="0.3">
      <c r="A8" s="51" t="s">
        <v>14</v>
      </c>
      <c r="B8" s="52"/>
      <c r="C8" s="52"/>
      <c r="D8" s="52"/>
      <c r="E8" s="53"/>
    </row>
    <row r="9" spans="1:5" x14ac:dyDescent="0.25">
      <c r="A9" s="11" t="s">
        <v>10</v>
      </c>
      <c r="B9" s="4" t="s">
        <v>3</v>
      </c>
      <c r="C9" s="4" t="s">
        <v>0</v>
      </c>
      <c r="D9" s="4" t="s">
        <v>4</v>
      </c>
      <c r="E9" s="5" t="s">
        <v>5</v>
      </c>
    </row>
    <row r="10" spans="1:5" ht="22.9" customHeight="1" x14ac:dyDescent="0.25">
      <c r="A10" s="6" t="s">
        <v>72</v>
      </c>
      <c r="B10" s="7" t="s">
        <v>73</v>
      </c>
      <c r="C10" s="8">
        <v>59090</v>
      </c>
      <c r="D10" s="9"/>
      <c r="E10" s="10">
        <f t="shared" ref="E10:E11" si="0">$C10*D10</f>
        <v>0</v>
      </c>
    </row>
    <row r="11" spans="1:5" ht="22.9" customHeight="1" x14ac:dyDescent="0.25">
      <c r="A11" s="6" t="s">
        <v>76</v>
      </c>
      <c r="B11" s="12" t="s">
        <v>77</v>
      </c>
      <c r="C11" s="8">
        <v>62415</v>
      </c>
      <c r="D11" s="9"/>
      <c r="E11" s="10">
        <f t="shared" si="0"/>
        <v>0</v>
      </c>
    </row>
    <row r="12" spans="1:5" ht="22.9" customHeight="1" x14ac:dyDescent="0.25">
      <c r="A12" s="6" t="s">
        <v>95</v>
      </c>
      <c r="B12" s="12" t="s">
        <v>78</v>
      </c>
      <c r="C12" s="8">
        <v>52409</v>
      </c>
      <c r="D12" s="9"/>
      <c r="E12" s="10">
        <f t="shared" ref="E12:E15" si="1">$C12*D12</f>
        <v>0</v>
      </c>
    </row>
    <row r="13" spans="1:5" ht="21.6" customHeight="1" x14ac:dyDescent="0.25">
      <c r="A13" s="6" t="s">
        <v>96</v>
      </c>
      <c r="B13" s="78" t="s">
        <v>79</v>
      </c>
      <c r="C13" s="8">
        <v>47743</v>
      </c>
      <c r="D13" s="9"/>
      <c r="E13" s="10">
        <f t="shared" si="1"/>
        <v>0</v>
      </c>
    </row>
    <row r="14" spans="1:5" ht="22.35" customHeight="1" x14ac:dyDescent="0.25">
      <c r="A14" s="13" t="s">
        <v>97</v>
      </c>
      <c r="B14" s="14" t="s">
        <v>80</v>
      </c>
      <c r="C14" s="15">
        <v>57229</v>
      </c>
      <c r="D14" s="9"/>
      <c r="E14" s="10">
        <f t="shared" ref="E14" si="2">$C14*D14</f>
        <v>0</v>
      </c>
    </row>
    <row r="15" spans="1:5" ht="22.35" customHeight="1" x14ac:dyDescent="0.25">
      <c r="A15" s="13" t="s">
        <v>98</v>
      </c>
      <c r="B15" s="14" t="s">
        <v>94</v>
      </c>
      <c r="C15" s="15">
        <v>61004</v>
      </c>
      <c r="D15" s="9"/>
      <c r="E15" s="10">
        <f t="shared" si="1"/>
        <v>0</v>
      </c>
    </row>
    <row r="16" spans="1:5" x14ac:dyDescent="0.25">
      <c r="A16" s="54" t="s">
        <v>57</v>
      </c>
      <c r="B16" s="55"/>
      <c r="C16" s="55"/>
      <c r="D16" s="55"/>
      <c r="E16" s="56"/>
    </row>
    <row r="17" spans="1:5" ht="18.75" x14ac:dyDescent="0.3">
      <c r="A17" s="51" t="s">
        <v>21</v>
      </c>
      <c r="B17" s="52"/>
      <c r="C17" s="52"/>
      <c r="D17" s="52"/>
      <c r="E17" s="53"/>
    </row>
    <row r="18" spans="1:5" ht="15.75" x14ac:dyDescent="0.25">
      <c r="A18" s="41" t="s">
        <v>50</v>
      </c>
      <c r="B18" s="40"/>
      <c r="C18" s="84" t="s">
        <v>24</v>
      </c>
      <c r="D18" s="85"/>
      <c r="E18" s="16"/>
    </row>
    <row r="19" spans="1:5" ht="15.75" x14ac:dyDescent="0.25">
      <c r="A19" s="39" t="s">
        <v>58</v>
      </c>
      <c r="B19" s="40"/>
      <c r="C19" s="84" t="s">
        <v>64</v>
      </c>
      <c r="D19" s="85"/>
      <c r="E19" s="16"/>
    </row>
    <row r="20" spans="1:5" ht="18.75" x14ac:dyDescent="0.3">
      <c r="A20" s="57" t="s">
        <v>6</v>
      </c>
      <c r="B20" s="58"/>
      <c r="C20" s="58"/>
      <c r="D20" s="58"/>
      <c r="E20" s="59"/>
    </row>
    <row r="21" spans="1:5" x14ac:dyDescent="0.25">
      <c r="A21" s="3" t="s">
        <v>22</v>
      </c>
      <c r="B21" s="4" t="s">
        <v>7</v>
      </c>
      <c r="C21" s="4" t="s">
        <v>8</v>
      </c>
      <c r="D21" s="4" t="s">
        <v>9</v>
      </c>
      <c r="E21" s="5" t="s">
        <v>5</v>
      </c>
    </row>
    <row r="22" spans="1:5" x14ac:dyDescent="0.25">
      <c r="A22" s="6" t="s">
        <v>53</v>
      </c>
      <c r="B22" s="17">
        <v>1</v>
      </c>
      <c r="C22" s="18">
        <v>286</v>
      </c>
      <c r="D22" s="9"/>
      <c r="E22" s="10">
        <f>IF(D22="Yes",$C22*SUM($D$7:$D$15),0)</f>
        <v>0</v>
      </c>
    </row>
    <row r="23" spans="1:5" x14ac:dyDescent="0.25">
      <c r="A23" s="79" t="s">
        <v>81</v>
      </c>
      <c r="B23" s="17">
        <v>4</v>
      </c>
      <c r="C23" s="19">
        <v>559</v>
      </c>
      <c r="D23" s="9"/>
      <c r="E23" s="10">
        <f t="shared" ref="E23:E28" si="3">IF(D23="Yes",$C23*SUM($D$7:$D$15),0)</f>
        <v>0</v>
      </c>
    </row>
    <row r="24" spans="1:5" x14ac:dyDescent="0.25">
      <c r="A24" s="13" t="s">
        <v>85</v>
      </c>
      <c r="B24" s="20" t="s">
        <v>52</v>
      </c>
      <c r="C24" s="42">
        <v>405</v>
      </c>
      <c r="D24" s="9"/>
      <c r="E24" s="10">
        <f t="shared" si="3"/>
        <v>0</v>
      </c>
    </row>
    <row r="25" spans="1:5" x14ac:dyDescent="0.25">
      <c r="A25" s="6" t="s">
        <v>86</v>
      </c>
      <c r="B25" s="17" t="s">
        <v>51</v>
      </c>
      <c r="C25" s="18">
        <v>114</v>
      </c>
      <c r="D25" s="9"/>
      <c r="E25" s="10">
        <f t="shared" si="3"/>
        <v>0</v>
      </c>
    </row>
    <row r="26" spans="1:5" x14ac:dyDescent="0.25">
      <c r="A26" s="79" t="s">
        <v>87</v>
      </c>
      <c r="B26" s="17">
        <v>512</v>
      </c>
      <c r="C26" s="18">
        <v>319</v>
      </c>
      <c r="D26" s="9"/>
      <c r="E26" s="10">
        <f t="shared" si="3"/>
        <v>0</v>
      </c>
    </row>
    <row r="27" spans="1:5" x14ac:dyDescent="0.25">
      <c r="A27" s="79" t="s">
        <v>88</v>
      </c>
      <c r="B27" s="17">
        <v>872</v>
      </c>
      <c r="C27" s="18">
        <v>468</v>
      </c>
      <c r="D27" s="9"/>
      <c r="E27" s="10">
        <f t="shared" si="3"/>
        <v>0</v>
      </c>
    </row>
    <row r="28" spans="1:5" x14ac:dyDescent="0.25">
      <c r="A28" s="6" t="s">
        <v>89</v>
      </c>
      <c r="B28" s="17" t="s">
        <v>25</v>
      </c>
      <c r="C28" s="22">
        <v>137</v>
      </c>
      <c r="D28" s="9"/>
      <c r="E28" s="10">
        <f t="shared" si="3"/>
        <v>0</v>
      </c>
    </row>
    <row r="29" spans="1:5" x14ac:dyDescent="0.25">
      <c r="A29" s="79" t="s">
        <v>90</v>
      </c>
      <c r="B29" s="17" t="s">
        <v>91</v>
      </c>
      <c r="C29" s="18">
        <v>1096</v>
      </c>
      <c r="D29" s="9"/>
      <c r="E29" s="10">
        <f t="shared" ref="E29:E35" si="4">IF(D29="Yes",$C29*SUM($D$7:$D$15),0)</f>
        <v>0</v>
      </c>
    </row>
    <row r="30" spans="1:5" ht="30" x14ac:dyDescent="0.25">
      <c r="A30" s="79" t="s">
        <v>84</v>
      </c>
      <c r="B30" s="17" t="s">
        <v>26</v>
      </c>
      <c r="C30" s="22" t="s">
        <v>82</v>
      </c>
      <c r="D30" s="9"/>
      <c r="E30" s="10">
        <f>IF(D20="YES","NC",0)</f>
        <v>0</v>
      </c>
    </row>
    <row r="31" spans="1:5" x14ac:dyDescent="0.25">
      <c r="A31" s="6" t="s">
        <v>27</v>
      </c>
      <c r="B31" s="17">
        <v>525</v>
      </c>
      <c r="C31" s="22" t="s">
        <v>82</v>
      </c>
      <c r="D31" s="9"/>
      <c r="E31" s="10">
        <f>IF(D20="YES","NC",0)</f>
        <v>0</v>
      </c>
    </row>
    <row r="32" spans="1:5" x14ac:dyDescent="0.25">
      <c r="A32" s="6" t="s">
        <v>61</v>
      </c>
      <c r="B32" s="17" t="s">
        <v>60</v>
      </c>
      <c r="C32" s="18">
        <v>273</v>
      </c>
      <c r="D32" s="9"/>
      <c r="E32" s="10">
        <f t="shared" si="4"/>
        <v>0</v>
      </c>
    </row>
    <row r="33" spans="1:6" x14ac:dyDescent="0.25">
      <c r="A33" s="6" t="s">
        <v>83</v>
      </c>
      <c r="B33" s="17" t="s">
        <v>82</v>
      </c>
      <c r="C33" s="22" t="s">
        <v>82</v>
      </c>
      <c r="D33" s="9"/>
      <c r="E33" s="10">
        <f>IF(D20="YES","NC",0)</f>
        <v>0</v>
      </c>
    </row>
    <row r="34" spans="1:6" ht="45" x14ac:dyDescent="0.25">
      <c r="A34" s="76" t="s">
        <v>65</v>
      </c>
      <c r="B34" s="17" t="s">
        <v>66</v>
      </c>
      <c r="C34" s="42">
        <v>4126.55</v>
      </c>
      <c r="D34" s="9"/>
      <c r="E34" s="10">
        <f t="shared" si="4"/>
        <v>0</v>
      </c>
      <c r="F34" s="30"/>
    </row>
    <row r="35" spans="1:6" ht="60" x14ac:dyDescent="0.25">
      <c r="A35" s="76" t="s">
        <v>67</v>
      </c>
      <c r="B35" s="17" t="s">
        <v>68</v>
      </c>
      <c r="C35" s="42">
        <v>850</v>
      </c>
      <c r="D35" s="9"/>
      <c r="E35" s="10">
        <f t="shared" si="4"/>
        <v>0</v>
      </c>
      <c r="F35" s="30"/>
    </row>
    <row r="36" spans="1:6" ht="18.75" x14ac:dyDescent="0.3">
      <c r="A36" s="57" t="s">
        <v>43</v>
      </c>
      <c r="B36" s="58"/>
      <c r="C36" s="58"/>
      <c r="D36" s="58"/>
      <c r="E36" s="59"/>
    </row>
    <row r="37" spans="1:6" x14ac:dyDescent="0.25">
      <c r="A37" s="6" t="s">
        <v>44</v>
      </c>
      <c r="B37" s="17" t="s">
        <v>45</v>
      </c>
      <c r="C37" s="18">
        <v>11811</v>
      </c>
      <c r="D37" s="9"/>
      <c r="E37" s="10">
        <f t="shared" ref="E37:E42" si="5">IF(D37="Yes",$C37*SUM($D$7:$D$15),0)</f>
        <v>0</v>
      </c>
    </row>
    <row r="38" spans="1:6" x14ac:dyDescent="0.25">
      <c r="A38" s="13" t="s">
        <v>46</v>
      </c>
      <c r="B38" s="20" t="s">
        <v>47</v>
      </c>
      <c r="C38" s="21">
        <v>14892</v>
      </c>
      <c r="D38" s="9"/>
      <c r="E38" s="10">
        <f t="shared" si="5"/>
        <v>0</v>
      </c>
    </row>
    <row r="39" spans="1:6" x14ac:dyDescent="0.25">
      <c r="A39" s="13" t="s">
        <v>93</v>
      </c>
      <c r="B39" s="20">
        <v>6108</v>
      </c>
      <c r="C39" s="21">
        <v>11661</v>
      </c>
      <c r="D39" s="9"/>
      <c r="E39" s="10">
        <f t="shared" si="5"/>
        <v>0</v>
      </c>
    </row>
    <row r="40" spans="1:6" x14ac:dyDescent="0.25">
      <c r="A40" s="13" t="s">
        <v>48</v>
      </c>
      <c r="B40" s="20" t="s">
        <v>92</v>
      </c>
      <c r="C40" s="21">
        <v>6598</v>
      </c>
      <c r="D40" s="9"/>
      <c r="E40" s="10">
        <f t="shared" si="5"/>
        <v>0</v>
      </c>
    </row>
    <row r="41" spans="1:6" x14ac:dyDescent="0.25">
      <c r="A41" s="13" t="s">
        <v>49</v>
      </c>
      <c r="B41" s="20" t="s">
        <v>54</v>
      </c>
      <c r="C41" s="21">
        <v>6474</v>
      </c>
      <c r="D41" s="9"/>
      <c r="E41" s="10">
        <f t="shared" si="5"/>
        <v>0</v>
      </c>
    </row>
    <row r="42" spans="1:6" x14ac:dyDescent="0.25">
      <c r="A42" s="13" t="s">
        <v>59</v>
      </c>
      <c r="B42" s="20" t="s">
        <v>55</v>
      </c>
      <c r="C42" s="21">
        <v>11524</v>
      </c>
      <c r="D42" s="9"/>
      <c r="E42" s="10">
        <f t="shared" si="5"/>
        <v>0</v>
      </c>
    </row>
    <row r="43" spans="1:6" x14ac:dyDescent="0.25">
      <c r="A43" s="60" t="s">
        <v>17</v>
      </c>
      <c r="B43" s="61"/>
      <c r="C43" s="61"/>
      <c r="D43" s="7" t="s">
        <v>11</v>
      </c>
      <c r="E43" s="23">
        <f>IF(SUM(D7:D15)=0,0,SUM(E7:E15,E22:E42)/SUM(D7:D15))</f>
        <v>0</v>
      </c>
    </row>
    <row r="44" spans="1:6" ht="18.75" x14ac:dyDescent="0.3">
      <c r="A44" s="62" t="s">
        <v>15</v>
      </c>
      <c r="B44" s="63"/>
      <c r="C44" s="63"/>
      <c r="D44" s="63"/>
      <c r="E44" s="64"/>
    </row>
    <row r="45" spans="1:6" x14ac:dyDescent="0.25">
      <c r="A45" s="60" t="s">
        <v>16</v>
      </c>
      <c r="B45" s="61"/>
      <c r="C45" s="61"/>
      <c r="D45" s="61"/>
      <c r="E45" s="10">
        <f>ROUND(0.0035*E43,2)</f>
        <v>0</v>
      </c>
    </row>
    <row r="46" spans="1:6" x14ac:dyDescent="0.25">
      <c r="A46" s="65" t="s">
        <v>71</v>
      </c>
      <c r="B46" s="66"/>
      <c r="C46" s="66"/>
      <c r="D46" s="67"/>
      <c r="E46" s="31">
        <v>15.75</v>
      </c>
    </row>
    <row r="47" spans="1:6" x14ac:dyDescent="0.25">
      <c r="A47" s="60" t="s">
        <v>23</v>
      </c>
      <c r="B47" s="61"/>
      <c r="C47" s="61"/>
      <c r="D47" s="61"/>
      <c r="E47" s="10">
        <v>20</v>
      </c>
    </row>
    <row r="48" spans="1:6" x14ac:dyDescent="0.25">
      <c r="A48" s="60" t="s">
        <v>18</v>
      </c>
      <c r="B48" s="61"/>
      <c r="C48" s="61"/>
      <c r="D48" s="7" t="s">
        <v>11</v>
      </c>
      <c r="E48" s="10">
        <f>IF(SUM(E43:E47)&lt;100,0,SUM(E43:E47))</f>
        <v>0</v>
      </c>
    </row>
    <row r="49" spans="1:5" x14ac:dyDescent="0.25">
      <c r="A49" s="60" t="s">
        <v>19</v>
      </c>
      <c r="B49" s="61"/>
      <c r="C49" s="61"/>
      <c r="D49" s="7" t="str">
        <f>IF(SUM(D7:D15)=0,"",IF(SUM(D7:D15)=1,"1 Vehicle",SUM(D7:D15)&amp;" Vehicles"))</f>
        <v/>
      </c>
      <c r="E49" s="10">
        <f>E48*SUM(D7:D15)</f>
        <v>0</v>
      </c>
    </row>
    <row r="50" spans="1:5" ht="18.75" x14ac:dyDescent="0.3">
      <c r="A50" s="62" t="s">
        <v>31</v>
      </c>
      <c r="B50" s="63"/>
      <c r="C50" s="63"/>
      <c r="D50" s="63"/>
      <c r="E50" s="64"/>
    </row>
    <row r="51" spans="1:5" x14ac:dyDescent="0.25">
      <c r="A51" s="24" t="s">
        <v>32</v>
      </c>
      <c r="B51" s="81"/>
      <c r="C51" s="81"/>
      <c r="D51" s="25" t="s">
        <v>33</v>
      </c>
      <c r="E51" s="32"/>
    </row>
    <row r="52" spans="1:5" x14ac:dyDescent="0.25">
      <c r="A52" s="24" t="s">
        <v>34</v>
      </c>
      <c r="B52" s="81"/>
      <c r="C52" s="81"/>
      <c r="D52" s="25" t="s">
        <v>56</v>
      </c>
      <c r="E52" s="34"/>
    </row>
    <row r="53" spans="1:5" x14ac:dyDescent="0.25">
      <c r="A53" s="24" t="s">
        <v>35</v>
      </c>
      <c r="B53" s="82"/>
      <c r="C53" s="83"/>
      <c r="D53" s="25" t="s">
        <v>36</v>
      </c>
      <c r="E53" s="32"/>
    </row>
    <row r="54" spans="1:5" ht="18.75" x14ac:dyDescent="0.3">
      <c r="A54" s="62" t="s">
        <v>37</v>
      </c>
      <c r="B54" s="63"/>
      <c r="C54" s="63"/>
      <c r="D54" s="63"/>
      <c r="E54" s="64"/>
    </row>
    <row r="55" spans="1:5" x14ac:dyDescent="0.25">
      <c r="A55" s="26" t="s">
        <v>30</v>
      </c>
      <c r="B55" s="80" t="s">
        <v>38</v>
      </c>
      <c r="C55" s="80"/>
      <c r="D55" s="27" t="s">
        <v>39</v>
      </c>
      <c r="E55" s="28">
        <v>310062165</v>
      </c>
    </row>
    <row r="56" spans="1:5" x14ac:dyDescent="0.25">
      <c r="A56" s="24" t="s">
        <v>34</v>
      </c>
      <c r="B56" s="68" t="s">
        <v>40</v>
      </c>
      <c r="C56" s="68"/>
      <c r="D56" s="68"/>
      <c r="E56" s="69"/>
    </row>
    <row r="57" spans="1:5" ht="15.75" thickBot="1" x14ac:dyDescent="0.3">
      <c r="A57" s="29" t="s">
        <v>35</v>
      </c>
      <c r="B57" s="70" t="s">
        <v>41</v>
      </c>
      <c r="C57" s="71"/>
      <c r="D57" s="71"/>
      <c r="E57" s="72"/>
    </row>
    <row r="58" spans="1:5" ht="15.75" thickTop="1" x14ac:dyDescent="0.25">
      <c r="A58" s="30"/>
      <c r="B58" s="30"/>
      <c r="C58" s="30"/>
      <c r="D58" s="30"/>
      <c r="E58" s="30"/>
    </row>
    <row r="59" spans="1:5" x14ac:dyDescent="0.25">
      <c r="A59" s="30"/>
      <c r="B59" s="30"/>
      <c r="C59" s="30"/>
      <c r="D59" s="30"/>
      <c r="E59" s="30"/>
    </row>
  </sheetData>
  <sheetProtection algorithmName="SHA-512" hashValue="WsN0jKTx7PV8LbLQLnrTEwhmVtjV263IixTd3O67VDccAB9Ldb1h+8XY/g6xUxhAST/oFnebaZTuY5K3l5H1jg==" saltValue="wRtOC9ALsBQWiuNCb686aQ==" spinCount="100000" sheet="1" formatColumns="0" formatRows="0"/>
  <mergeCells count="6">
    <mergeCell ref="B55:C55"/>
    <mergeCell ref="B51:C51"/>
    <mergeCell ref="B52:C52"/>
    <mergeCell ref="B53:C53"/>
    <mergeCell ref="C18:D18"/>
    <mergeCell ref="C19:D19"/>
  </mergeCells>
  <dataValidations disablePrompts="1" count="3">
    <dataValidation type="custom" allowBlank="1" showInputMessage="1" showErrorMessage="1" error="Only one vehicle configuration may be used on each spreadsheet." sqref="D7 D10:D11" xr:uid="{8CE41E29-D8E4-46D7-8F0F-8BAABA3526B6}">
      <formula1>IF(SUM(D10:D15)=0,TRUE,FALSE)</formula1>
    </dataValidation>
    <dataValidation type="list" allowBlank="1" showInputMessage="1" showErrorMessage="1" sqref="D22:D35 D37:D42" xr:uid="{35243336-DC42-4983-AF94-8B66BAB447C9}">
      <formula1>"Yes, "</formula1>
    </dataValidation>
    <dataValidation type="custom" allowBlank="1" showInputMessage="1" showErrorMessage="1" error="Only one vehicle configuration may be used on each spreadsheet." sqref="D12:D15" xr:uid="{C2FDE07D-180F-4AB8-9375-7EF2BB8C522E}">
      <formula1>IF(SUM(D15:D19)=0,TRUE,FALSE)</formula1>
    </dataValidation>
  </dataValidations>
  <pageMargins left="0.25" right="0.25" top="0.75" bottom="0.75" header="0.3" footer="0.3"/>
  <pageSetup scale="9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032FA-C286-45F3-8059-AE49339D3345}">
  <dimension ref="A1:A2"/>
  <sheetViews>
    <sheetView workbookViewId="0">
      <selection sqref="A1:XFD1048576"/>
    </sheetView>
  </sheetViews>
  <sheetFormatPr defaultRowHeight="15" x14ac:dyDescent="0.25"/>
  <cols>
    <col min="1" max="1" width="104.28515625" bestFit="1" customWidth="1"/>
  </cols>
  <sheetData>
    <row r="1" spans="1:1" ht="21.75" thickBot="1" x14ac:dyDescent="0.4">
      <c r="A1" s="43" t="s">
        <v>42</v>
      </c>
    </row>
    <row r="2" spans="1:1" ht="180.75" thickBot="1" x14ac:dyDescent="0.3">
      <c r="A2" s="44" t="s">
        <v>62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890375201E3F8418434AE71ACD52813" ma:contentTypeVersion="0" ma:contentTypeDescription="Create a new document." ma:contentTypeScope="" ma:versionID="e85fbd2aa0994b6491f5f2381f1de6f4">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74A0FBC-CD23-453E-8E3F-D5D1EBF43FE5}">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F4512B05-77B3-4793-910B-5E965CEDB9DD}">
  <ds:schemaRefs>
    <ds:schemaRef ds:uri="http://schemas.microsoft.com/sharepoint/v3/contenttype/forms"/>
  </ds:schemaRefs>
</ds:datastoreItem>
</file>

<file path=customXml/itemProps3.xml><?xml version="1.0" encoding="utf-8"?>
<ds:datastoreItem xmlns:ds="http://schemas.openxmlformats.org/officeDocument/2006/customXml" ds:itemID="{304E6798-A811-4820-9B08-96898062FA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Line 87 - F-350 Crew</vt:lpstr>
      <vt:lpstr>Instructions</vt:lpstr>
    </vt:vector>
  </TitlesOfParts>
  <Company>State of Louisiana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Austin Bachman</dc:creator>
  <cp:lastModifiedBy>Raymond McKnight (DOA)</cp:lastModifiedBy>
  <cp:lastPrinted>2019-06-21T14:51:45Z</cp:lastPrinted>
  <dcterms:created xsi:type="dcterms:W3CDTF">2016-08-11T20:23:26Z</dcterms:created>
  <dcterms:modified xsi:type="dcterms:W3CDTF">2026-10-22T12:48:29Z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0x0101001890375201E3F8418434AE71ACD52813</vt:lpwstr>
  </property>
  <property fmtid="{D5CDD505-2E9C-101B-9397-08002B2CF9AE}" pid="3" name="Order">
    <vt:r8>203500</vt:r8>
  </property>
  <property fmtid="{D5CDD505-2E9C-101B-9397-08002B2CF9AE}" pid="4" name="xd_Signature">
    <vt:bool>false</vt:bool>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TemplateUrl">
    <vt:lpwstr/>
  </property>
</Properties>
</file>