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B07A62C8-9954-4D11-99AE-F90A14F61791}" xr6:coauthVersionLast="47" xr6:coauthVersionMax="47" xr10:uidLastSave="{00000000-0000-0000-0000-000000000000}"/>
  <bookViews>
    <workbookView xWindow="28680" yWindow="-120" windowWidth="29040" windowHeight="15720" xr2:uid="{00000000-000D-0000-FFFF-FFFF00000000}"/>
  </bookViews>
  <sheets>
    <sheet name="Line 82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29" i="1"/>
  <c r="E10" i="1"/>
  <c r="E26" i="1"/>
  <c r="E25" i="1"/>
  <c r="E17" i="1" l="1"/>
  <c r="E18" i="1"/>
  <c r="E19" i="1"/>
  <c r="E20" i="1"/>
  <c r="E21" i="1"/>
  <c r="E22" i="1"/>
  <c r="E23" i="1"/>
  <c r="E24" i="1"/>
  <c r="E27" i="1"/>
  <c r="E28" i="1"/>
  <c r="D37" i="1" l="1"/>
  <c r="E9" i="1" l="1"/>
  <c r="E11" i="1"/>
  <c r="E6" i="1" l="1"/>
  <c r="E31" i="1" s="1"/>
  <c r="E33" i="1" l="1"/>
  <c r="E36" i="1" s="1"/>
  <c r="E37" i="1" s="1"/>
</calcChain>
</file>

<file path=xl/sharedStrings.xml><?xml version="1.0" encoding="utf-8"?>
<sst xmlns="http://schemas.openxmlformats.org/spreadsheetml/2006/main" count="91" uniqueCount="80">
  <si>
    <t>This spreadsheet is not a purchase order</t>
  </si>
  <si>
    <t>Order Sheet Instructions</t>
  </si>
  <si>
    <t>Ford F-250 Reg. Cab
 w/ Knaphiede 696
 Service Body</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</si>
  <si>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</si>
  <si>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</si>
  <si>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</si>
  <si>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</si>
  <si>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</si>
  <si>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</si>
  <si>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</si>
  <si>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</si>
  <si>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</si>
  <si>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</si>
  <si>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</si>
  <si>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</si>
  <si>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</si>
  <si>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4WD 6.7L V8 Diesel Engine</t>
  </si>
  <si>
    <t>Warranty Term:  3 yr/36,000 miles bumper-to-bumper and 5yr/60,000 miles powertrain</t>
  </si>
  <si>
    <t>Available Exterior Colors</t>
  </si>
  <si>
    <t>(Z1) Oxford White</t>
  </si>
  <si>
    <t>Optional Equipment</t>
  </si>
  <si>
    <t>Option Description</t>
  </si>
  <si>
    <t>Option Code</t>
  </si>
  <si>
    <t>Option Unit Price</t>
  </si>
  <si>
    <t>Add Option</t>
  </si>
  <si>
    <t>Cloth 40/20/40 Front Seats</t>
  </si>
  <si>
    <r>
      <t xml:space="preserve">Trailer Tow Package </t>
    </r>
    <r>
      <rPr>
        <i/>
        <sz val="8"/>
        <rFont val="Calibri"/>
        <family val="2"/>
        <scheme val="minor"/>
      </rPr>
      <t xml:space="preserve"> aftermarket</t>
    </r>
  </si>
  <si>
    <t>AM</t>
  </si>
  <si>
    <t>4X4 Off-Road Package - Includes: Skid Plates  **(Requires: 4WD, E-Lock Rearend, All Terrain Tires )**</t>
  </si>
  <si>
    <t>17X</t>
  </si>
  <si>
    <t>Upfitter Switches</t>
  </si>
  <si>
    <t>Spray-In Bedliner</t>
  </si>
  <si>
    <t>Trailer Brake Controller</t>
  </si>
  <si>
    <t>52B</t>
  </si>
  <si>
    <t>Spare Tire and Wheel</t>
  </si>
  <si>
    <t>Cab Steps</t>
  </si>
  <si>
    <t>18B</t>
  </si>
  <si>
    <t>Power Equipment Group 
(Cruise, Keyless, Mirrors)</t>
  </si>
  <si>
    <t>90L</t>
  </si>
  <si>
    <t>STD</t>
  </si>
  <si>
    <t>X3E/X3H</t>
  </si>
  <si>
    <t>TBM</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</si>
  <si>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</si>
  <si>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</si>
  <si>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</si>
  <si>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</si>
  <si>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</si>
  <si>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</si>
  <si>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</si>
  <si>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</si>
  <si>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</si>
  <si>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</si>
  <si>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</si>
  <si>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</si>
  <si>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</si>
  <si>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</si>
  <si>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</si>
  <si>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</si>
  <si>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</si>
  <si>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</si>
  <si>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</si>
  <si>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</si>
  <si>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Trim 1</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</si>
  <si>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</si>
  <si>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RWD w/ 7.3L V8 Gas Engine</t>
  </si>
  <si>
    <t>F2A-600A - 99N</t>
  </si>
  <si>
    <t>4WD w/ 7.3L V8 Gas Engine</t>
  </si>
  <si>
    <t>F2B-600A - 99N</t>
  </si>
  <si>
    <t>RWD 6.7L V8 Diesel Engine</t>
  </si>
  <si>
    <t>F2A-600A - 99M</t>
  </si>
  <si>
    <t>F2B-600A - 99M</t>
  </si>
  <si>
    <t>Courtesy RKI Headache Rack for Service Body only - Gooseneck and Flat Bed include Headache Rack on bed - Headache Rack not for Dump Bed</t>
  </si>
  <si>
    <t>WG49</t>
  </si>
  <si>
    <t>CLPWWR</t>
  </si>
  <si>
    <t>Courtesy Amber/Green Safety Light Package with Westin Headache Rack</t>
  </si>
  <si>
    <t>120-180 Days</t>
  </si>
  <si>
    <t>Daytime Running Lamps (Configurable)</t>
  </si>
  <si>
    <t>E-Lock Rear Axel **
(required when selecting 4WD Off Road</t>
  </si>
  <si>
    <t>All Terrain Tires **
(required when selecting 4WD Off Road</t>
  </si>
  <si>
    <t xml:space="preserve">STD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</si>
</sst>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i/>
      <sz val="8"/>
      <name val="Calibri"/>
      <family val="2"/>
      <scheme val="minor"/>
    </font>
    <font>
      <sz val="12"/>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3" fillId="5" borderId="16" xfId="0" applyFont="1" applyFill="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5" borderId="16" xfId="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3" fillId="0" borderId="16" xfId="0" applyFont="1" applyBorder="1"/>
    <xf numFmtId="0" fontId="3" fillId="5" borderId="16" xfId="0" applyFont="1" applyFill="1" applyBorder="1"/>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3" fillId="2" borderId="17" xfId="0" applyFont="1" applyFill="1" applyBorder="1" applyAlignment="1" applyProtection="1">
      <alignment horizontal="left" wrapText="1"/>
      <protection locked="0"/>
    </xf>
    <xf numFmtId="0" fontId="0" fillId="0" borderId="15" xfId="0" applyBorder="1" applyAlignment="1" applyProtection="1">
      <alignment wrapText="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3" fillId="0" borderId="18" xfId="0" applyFont="1" applyBorder="1" applyAlignment="1" applyProtection="1">
      <alignment horizontal="right" wrapText="1"/>
      <protection hidden="1"/>
    </xf>
    <xf numFmtId="0" fontId="9" fillId="0" borderId="15" xfId="0" applyFont="1" applyBorder="1" applyAlignment="1" applyProtection="1">
      <alignment vertical="top" wrapText="1"/>
      <protection hidden="1"/>
    </xf>
    <xf numFmtId="0" fontId="10" fillId="0" borderId="10" xfId="0" applyFont="1" applyBorder="1" applyAlignment="1" applyProtection="1">
      <alignment horizont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vertical="center"/>
      <protection hidden="1"/>
    </xf>
    <xf numFmtId="0" fontId="10" fillId="0" borderId="7" xfId="0" applyFont="1" applyBorder="1" applyAlignment="1" applyProtection="1">
      <alignment horizontal="center" wrapText="1"/>
      <protection hidden="1"/>
    </xf>
    <xf numFmtId="0" fontId="10" fillId="0" borderId="9" xfId="0" applyFont="1" applyBorder="1" applyAlignment="1" applyProtection="1">
      <alignment horizontal="center"/>
      <protection hidden="1"/>
    </xf>
    <xf numFmtId="0" fontId="9" fillId="0" borderId="0" xfId="0" applyFont="1"/>
    <xf numFmtId="44" fontId="3" fillId="0" borderId="0" xfId="0" applyNumberFormat="1" applyFont="1"/>
    <xf numFmtId="0" fontId="11" fillId="4" borderId="26" xfId="0" applyFont="1" applyFill="1" applyBorder="1" applyAlignment="1" applyProtection="1">
      <alignment horizontal="center"/>
      <protection hidden="1"/>
    </xf>
    <xf numFmtId="0" fontId="3" fillId="5" borderId="26" xfId="0" applyFont="1" applyFill="1" applyBorder="1" applyAlignment="1" applyProtection="1">
      <alignment horizontal="left" vertical="center"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0" fillId="0" borderId="11" xfId="0" applyFont="1" applyBorder="1" applyAlignment="1" applyProtection="1">
      <alignment horizontal="centerContinuous"/>
      <protection hidden="1"/>
    </xf>
    <xf numFmtId="0" fontId="10"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164" fontId="3" fillId="5" borderId="16" xfId="0" applyNumberFormat="1" applyFont="1" applyFill="1" applyBorder="1" applyAlignment="1">
      <alignment horizontal="centerContinuous"/>
    </xf>
    <xf numFmtId="164" fontId="3" fillId="5" borderId="17" xfId="0" applyNumberFormat="1" applyFont="1" applyFill="1" applyBorder="1" applyAlignment="1">
      <alignment horizontal="centerContinuous"/>
    </xf>
    <xf numFmtId="0" fontId="3" fillId="5" borderId="23" xfId="0" applyFont="1" applyFill="1" applyBorder="1" applyAlignment="1">
      <alignment horizontal="centerContinuous"/>
    </xf>
    <xf numFmtId="0" fontId="3" fillId="5" borderId="24" xfId="0" applyFont="1" applyFill="1" applyBorder="1" applyAlignment="1">
      <alignment horizontal="centerContinuous"/>
    </xf>
    <xf numFmtId="0" fontId="3" fillId="5" borderId="25" xfId="0" applyFont="1" applyFill="1" applyBorder="1" applyAlignment="1">
      <alignment horizontal="centerContinuous"/>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3" fillId="5" borderId="16" xfId="0" applyFont="1"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xf numFmtId="0" fontId="3" fillId="0" borderId="21" xfId="0" applyFont="1" applyBorder="1" applyAlignment="1" applyProtection="1">
      <alignment horizontal="center" wrapText="1"/>
      <protection hidden="1"/>
    </xf>
    <xf numFmtId="0" fontId="3" fillId="0" borderId="5" xfId="0" applyFont="1" applyBorder="1" applyAlignment="1" applyProtection="1">
      <alignment horizontal="center" wrapText="1"/>
      <protection hidden="1"/>
    </xf>
    <xf numFmtId="0" fontId="3" fillId="0" borderId="6"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6"/>
  <sheetViews>
    <sheetView tabSelected="1" view="pageLayout" zoomScaleNormal="100" workbookViewId="0">
      <selection activeCell="E37" sqref="E37"/>
    </sheetView>
  </sheetViews>
  <sheetFormatPr defaultColWidth="8.7109375" defaultRowHeight="15" x14ac:dyDescent="0.25"/>
  <cols>
    <col min="1" max="1" width="33.7109375" style="4" customWidth="1"/>
    <col min="2" max="2" width="14.28515625" style="4" customWidth="1"/>
    <col min="3" max="3" width="16.7109375" style="4" customWidth="1"/>
    <col min="4" max="4" width="17.28515625" style="4" bestFit="1" customWidth="1"/>
    <col min="5" max="5" width="16.7109375" style="4" customWidth="1"/>
    <col min="6" max="7" width="12.5703125" style="4" bestFit="1" customWidth="1"/>
    <col min="8" max="16384" width="8.7109375" style="4"/>
  </cols>
  <sheetData>
    <row r="1" spans="1:6" ht="27.4" customHeight="1" thickTop="1" thickBot="1" x14ac:dyDescent="0.35">
      <c r="A1" s="43" t="s">
        <v>0</v>
      </c>
      <c r="B1" s="44"/>
      <c r="C1" s="44"/>
      <c r="D1" s="44"/>
      <c r="E1" s="45"/>
    </row>
    <row r="2" spans="1:6" s="39" customFormat="1" ht="48" thickBot="1" x14ac:dyDescent="0.3">
      <c r="A2" s="37" t="s">
        <v>2</v>
      </c>
      <c r="B2" s="36" t="s">
        <v>3</v>
      </c>
      <c r="C2" s="36">
        <v>82</v>
      </c>
      <c r="D2" s="36" t="s">
        <v>4</v>
      </c>
      <c r="E2" s="35" t="s">
        <v>75</v>
      </c>
    </row>
    <row r="3" spans="1:6" s="39" customFormat="1" ht="16.5" thickBot="1" x14ac:dyDescent="0.3">
      <c r="A3" s="38" t="s">
        <v>5</v>
      </c>
      <c r="B3" s="34">
        <v>4400036778</v>
      </c>
      <c r="C3" s="34" t="s">
        <v>6</v>
      </c>
      <c r="D3" s="46" t="s">
        <v>7</v>
      </c>
      <c r="E3" s="47"/>
    </row>
    <row r="4" spans="1:6" ht="21" x14ac:dyDescent="0.35">
      <c r="A4" s="48" t="s">
        <v>8</v>
      </c>
      <c r="B4" s="49"/>
      <c r="C4" s="49"/>
      <c r="D4" s="49"/>
      <c r="E4" s="50"/>
    </row>
    <row r="5" spans="1:6" x14ac:dyDescent="0.25">
      <c r="A5" s="5" t="s">
        <v>9</v>
      </c>
      <c r="B5" s="6" t="s">
        <v>10</v>
      </c>
      <c r="C5" s="6" t="s">
        <v>11</v>
      </c>
      <c r="D5" s="6" t="s">
        <v>12</v>
      </c>
      <c r="E5" s="7" t="s">
        <v>13</v>
      </c>
    </row>
    <row r="6" spans="1:6" x14ac:dyDescent="0.25">
      <c r="A6" s="8" t="s">
        <v>64</v>
      </c>
      <c r="B6" s="9" t="s">
        <v>65</v>
      </c>
      <c r="C6" s="10">
        <v>47351</v>
      </c>
      <c r="D6" s="3">
        <v>0</v>
      </c>
      <c r="E6" s="11">
        <f>$C6*D6</f>
        <v>0</v>
      </c>
      <c r="F6" s="40"/>
    </row>
    <row r="7" spans="1:6" ht="18.75" x14ac:dyDescent="0.3">
      <c r="A7" s="51" t="s">
        <v>14</v>
      </c>
      <c r="B7" s="52"/>
      <c r="C7" s="52"/>
      <c r="D7" s="52"/>
      <c r="E7" s="53"/>
      <c r="F7" s="40"/>
    </row>
    <row r="8" spans="1:6" x14ac:dyDescent="0.25">
      <c r="A8" s="12" t="s">
        <v>15</v>
      </c>
      <c r="B8" s="6" t="s">
        <v>10</v>
      </c>
      <c r="C8" s="6" t="s">
        <v>11</v>
      </c>
      <c r="D8" s="6" t="s">
        <v>12</v>
      </c>
      <c r="E8" s="7" t="s">
        <v>13</v>
      </c>
      <c r="F8" s="40"/>
    </row>
    <row r="9" spans="1:6" x14ac:dyDescent="0.25">
      <c r="A9" s="8" t="s">
        <v>66</v>
      </c>
      <c r="B9" s="9" t="s">
        <v>67</v>
      </c>
      <c r="C9" s="10">
        <v>50153</v>
      </c>
      <c r="D9" s="3"/>
      <c r="E9" s="11">
        <f t="shared" ref="E9:E11" si="0">$C9*D9</f>
        <v>0</v>
      </c>
      <c r="F9" s="40"/>
    </row>
    <row r="10" spans="1:6" ht="15" customHeight="1" x14ac:dyDescent="0.25">
      <c r="A10" s="8" t="s">
        <v>68</v>
      </c>
      <c r="B10" s="13" t="s">
        <v>69</v>
      </c>
      <c r="C10" s="10">
        <v>60153</v>
      </c>
      <c r="D10" s="3"/>
      <c r="E10" s="11">
        <f>$C10*D10</f>
        <v>0</v>
      </c>
      <c r="F10" s="40"/>
    </row>
    <row r="11" spans="1:6" ht="16.5" customHeight="1" x14ac:dyDescent="0.25">
      <c r="A11" s="8" t="s">
        <v>16</v>
      </c>
      <c r="B11" s="13" t="s">
        <v>70</v>
      </c>
      <c r="C11" s="10">
        <v>62093</v>
      </c>
      <c r="D11" s="3"/>
      <c r="E11" s="11">
        <f t="shared" si="0"/>
        <v>0</v>
      </c>
      <c r="F11" s="40"/>
    </row>
    <row r="12" spans="1:6" x14ac:dyDescent="0.25">
      <c r="A12" s="67" t="s">
        <v>17</v>
      </c>
      <c r="B12" s="68"/>
      <c r="C12" s="68"/>
      <c r="D12" s="68"/>
      <c r="E12" s="69"/>
      <c r="F12" s="40"/>
    </row>
    <row r="13" spans="1:6" ht="18.75" x14ac:dyDescent="0.3">
      <c r="A13" s="51" t="s">
        <v>18</v>
      </c>
      <c r="B13" s="52"/>
      <c r="C13" s="52"/>
      <c r="D13" s="52"/>
      <c r="E13" s="53"/>
    </row>
    <row r="14" spans="1:6" x14ac:dyDescent="0.25">
      <c r="A14" s="32" t="s">
        <v>19</v>
      </c>
      <c r="B14" s="14"/>
      <c r="C14" s="74"/>
      <c r="D14" s="75"/>
      <c r="E14" s="76"/>
    </row>
    <row r="15" spans="1:6" ht="18.75" x14ac:dyDescent="0.3">
      <c r="A15" s="54" t="s">
        <v>20</v>
      </c>
      <c r="B15" s="55"/>
      <c r="C15" s="55"/>
      <c r="D15" s="55"/>
      <c r="E15" s="56"/>
    </row>
    <row r="16" spans="1:6" x14ac:dyDescent="0.25">
      <c r="A16" s="5" t="s">
        <v>21</v>
      </c>
      <c r="B16" s="6" t="s">
        <v>22</v>
      </c>
      <c r="C16" s="6" t="s">
        <v>23</v>
      </c>
      <c r="D16" s="6" t="s">
        <v>24</v>
      </c>
      <c r="E16" s="7" t="s">
        <v>13</v>
      </c>
    </row>
    <row r="17" spans="1:6" x14ac:dyDescent="0.25">
      <c r="A17" s="8" t="s">
        <v>25</v>
      </c>
      <c r="B17" s="15" t="s">
        <v>62</v>
      </c>
      <c r="C17" s="16">
        <v>91</v>
      </c>
      <c r="D17" s="3"/>
      <c r="E17" s="11">
        <f t="shared" ref="E17:E30" si="1">IF(D17="Yes",$C17*SUM($D$6:$D$11),0)</f>
        <v>0</v>
      </c>
      <c r="F17" s="40"/>
    </row>
    <row r="18" spans="1:6" x14ac:dyDescent="0.25">
      <c r="A18" s="8" t="s">
        <v>26</v>
      </c>
      <c r="B18" s="15" t="s">
        <v>27</v>
      </c>
      <c r="C18" s="16">
        <v>750</v>
      </c>
      <c r="D18" s="3"/>
      <c r="E18" s="11">
        <f t="shared" si="1"/>
        <v>0</v>
      </c>
      <c r="F18" s="40"/>
    </row>
    <row r="19" spans="1:6" ht="47.25" x14ac:dyDescent="0.25">
      <c r="A19" s="33" t="s">
        <v>28</v>
      </c>
      <c r="B19" s="15" t="s">
        <v>29</v>
      </c>
      <c r="C19" s="16">
        <v>592</v>
      </c>
      <c r="D19" s="3"/>
      <c r="E19" s="11">
        <f t="shared" si="1"/>
        <v>0</v>
      </c>
      <c r="F19" s="40"/>
    </row>
    <row r="20" spans="1:6" x14ac:dyDescent="0.25">
      <c r="A20" s="8" t="s">
        <v>30</v>
      </c>
      <c r="B20" s="15">
        <v>166</v>
      </c>
      <c r="C20" s="16">
        <v>228</v>
      </c>
      <c r="D20" s="3"/>
      <c r="E20" s="11">
        <f t="shared" si="1"/>
        <v>0</v>
      </c>
      <c r="F20" s="40"/>
    </row>
    <row r="21" spans="1:6" x14ac:dyDescent="0.25">
      <c r="A21" s="8" t="s">
        <v>31</v>
      </c>
      <c r="B21" s="15" t="s">
        <v>27</v>
      </c>
      <c r="C21" s="16">
        <v>725</v>
      </c>
      <c r="D21" s="3"/>
      <c r="E21" s="11">
        <f t="shared" si="1"/>
        <v>0</v>
      </c>
      <c r="F21" s="40"/>
    </row>
    <row r="22" spans="1:6" x14ac:dyDescent="0.25">
      <c r="A22" s="8" t="s">
        <v>32</v>
      </c>
      <c r="B22" s="15" t="s">
        <v>33</v>
      </c>
      <c r="C22" s="16">
        <v>273</v>
      </c>
      <c r="D22" s="3"/>
      <c r="E22" s="11">
        <f t="shared" si="1"/>
        <v>0</v>
      </c>
      <c r="F22" s="40"/>
    </row>
    <row r="23" spans="1:6" x14ac:dyDescent="0.25">
      <c r="A23" s="8" t="s">
        <v>34</v>
      </c>
      <c r="B23" s="15">
        <v>512</v>
      </c>
      <c r="C23" s="16">
        <v>269</v>
      </c>
      <c r="D23" s="3"/>
      <c r="E23" s="11">
        <f t="shared" si="1"/>
        <v>0</v>
      </c>
      <c r="F23" s="40"/>
    </row>
    <row r="24" spans="1:6" x14ac:dyDescent="0.25">
      <c r="A24" s="8" t="s">
        <v>35</v>
      </c>
      <c r="B24" s="15" t="s">
        <v>36</v>
      </c>
      <c r="C24" s="16">
        <v>291</v>
      </c>
      <c r="D24" s="3"/>
      <c r="E24" s="11">
        <f t="shared" si="1"/>
        <v>0</v>
      </c>
      <c r="F24" s="40"/>
    </row>
    <row r="25" spans="1:6" ht="30" x14ac:dyDescent="0.25">
      <c r="A25" s="29" t="s">
        <v>37</v>
      </c>
      <c r="B25" s="30" t="s">
        <v>38</v>
      </c>
      <c r="C25" s="31" t="s">
        <v>39</v>
      </c>
      <c r="D25" s="3"/>
      <c r="E25" s="11">
        <f>IF(D25="YES","NC",0)</f>
        <v>0</v>
      </c>
      <c r="F25" s="40"/>
    </row>
    <row r="26" spans="1:6" ht="30.75" customHeight="1" x14ac:dyDescent="0.25">
      <c r="A26" s="8" t="s">
        <v>76</v>
      </c>
      <c r="B26" s="15" t="s">
        <v>39</v>
      </c>
      <c r="C26" s="16" t="s">
        <v>79</v>
      </c>
      <c r="D26" s="3"/>
      <c r="E26" s="11">
        <f>IF(D26="YES","NC",0)</f>
        <v>0</v>
      </c>
      <c r="F26" s="40"/>
    </row>
    <row r="27" spans="1:6" ht="45" x14ac:dyDescent="0.25">
      <c r="A27" s="2" t="s">
        <v>77</v>
      </c>
      <c r="B27" s="17" t="s">
        <v>40</v>
      </c>
      <c r="C27" s="18">
        <v>392</v>
      </c>
      <c r="D27" s="3"/>
      <c r="E27" s="11">
        <f t="shared" si="1"/>
        <v>0</v>
      </c>
      <c r="F27" s="40"/>
    </row>
    <row r="28" spans="1:6" ht="45" x14ac:dyDescent="0.25">
      <c r="A28" s="2" t="s">
        <v>78</v>
      </c>
      <c r="B28" s="1" t="s">
        <v>41</v>
      </c>
      <c r="C28" s="19">
        <v>150</v>
      </c>
      <c r="D28" s="3"/>
      <c r="E28" s="11">
        <f t="shared" si="1"/>
        <v>0</v>
      </c>
      <c r="F28" s="40"/>
    </row>
    <row r="29" spans="1:6" ht="30" x14ac:dyDescent="0.25">
      <c r="A29" s="2" t="s">
        <v>74</v>
      </c>
      <c r="B29" s="1" t="s">
        <v>73</v>
      </c>
      <c r="C29" s="19">
        <v>4126.55</v>
      </c>
      <c r="D29" s="3"/>
      <c r="E29" s="11">
        <f t="shared" si="1"/>
        <v>0</v>
      </c>
      <c r="F29" s="40"/>
    </row>
    <row r="30" spans="1:6" ht="75" x14ac:dyDescent="0.25">
      <c r="A30" s="2" t="s">
        <v>71</v>
      </c>
      <c r="B30" s="1" t="s">
        <v>72</v>
      </c>
      <c r="C30" s="19">
        <v>850</v>
      </c>
      <c r="D30" s="3"/>
      <c r="E30" s="11">
        <f t="shared" si="1"/>
        <v>0</v>
      </c>
      <c r="F30" s="40"/>
    </row>
    <row r="31" spans="1:6" x14ac:dyDescent="0.25">
      <c r="A31" s="57" t="s">
        <v>42</v>
      </c>
      <c r="B31" s="58"/>
      <c r="C31" s="58"/>
      <c r="D31" s="9" t="s">
        <v>43</v>
      </c>
      <c r="E31" s="20">
        <f>IF(SUM(D6:D11)=0,0,SUM(E6:E11,E17:E30)/SUM(D6:D11))</f>
        <v>0</v>
      </c>
      <c r="F31" s="40"/>
    </row>
    <row r="32" spans="1:6" ht="18.75" x14ac:dyDescent="0.3">
      <c r="A32" s="59" t="s">
        <v>44</v>
      </c>
      <c r="B32" s="60"/>
      <c r="C32" s="60"/>
      <c r="D32" s="60"/>
      <c r="E32" s="61"/>
      <c r="F32" s="40"/>
    </row>
    <row r="33" spans="1:7" x14ac:dyDescent="0.25">
      <c r="A33" s="57" t="s">
        <v>45</v>
      </c>
      <c r="B33" s="58"/>
      <c r="C33" s="58"/>
      <c r="D33" s="58"/>
      <c r="E33" s="11">
        <f>ROUND(0.0035*E31,2)</f>
        <v>0</v>
      </c>
      <c r="F33" s="40"/>
    </row>
    <row r="34" spans="1:7" x14ac:dyDescent="0.25">
      <c r="A34" s="57" t="s">
        <v>46</v>
      </c>
      <c r="B34" s="58"/>
      <c r="C34" s="58"/>
      <c r="D34" s="58"/>
      <c r="E34" s="11">
        <v>11.25</v>
      </c>
      <c r="F34" s="40"/>
    </row>
    <row r="35" spans="1:7" x14ac:dyDescent="0.25">
      <c r="A35" s="57" t="s">
        <v>47</v>
      </c>
      <c r="B35" s="58"/>
      <c r="C35" s="58"/>
      <c r="D35" s="58"/>
      <c r="E35" s="11">
        <v>20</v>
      </c>
      <c r="F35" s="40"/>
    </row>
    <row r="36" spans="1:7" x14ac:dyDescent="0.25">
      <c r="A36" s="57" t="s">
        <v>48</v>
      </c>
      <c r="B36" s="58"/>
      <c r="C36" s="58"/>
      <c r="D36" s="9" t="s">
        <v>43</v>
      </c>
      <c r="E36" s="11">
        <f>IF(SUM(E31:E35)&lt;100,0,SUM(E31:E35))</f>
        <v>0</v>
      </c>
      <c r="F36" s="40"/>
      <c r="G36" s="40"/>
    </row>
    <row r="37" spans="1:7" x14ac:dyDescent="0.25">
      <c r="A37" s="57" t="s">
        <v>49</v>
      </c>
      <c r="B37" s="58"/>
      <c r="C37" s="58"/>
      <c r="D37" s="9" t="str">
        <f>IF(SUM(D6:D11)=0,"",IF(SUM(D6:D11)=1,"1 Vehicle",SUM(D6:D11)&amp;" Vehicles"))</f>
        <v/>
      </c>
      <c r="E37" s="11">
        <f>E36*SUM(D6:D11)</f>
        <v>0</v>
      </c>
    </row>
    <row r="38" spans="1:7" ht="18.75" x14ac:dyDescent="0.3">
      <c r="A38" s="59" t="s">
        <v>50</v>
      </c>
      <c r="B38" s="60"/>
      <c r="C38" s="60"/>
      <c r="D38" s="60"/>
      <c r="E38" s="61"/>
    </row>
    <row r="39" spans="1:7" x14ac:dyDescent="0.25">
      <c r="A39" s="23" t="s">
        <v>51</v>
      </c>
      <c r="B39" s="71"/>
      <c r="C39" s="71"/>
      <c r="D39" s="21" t="s">
        <v>52</v>
      </c>
      <c r="E39" s="27"/>
    </row>
    <row r="40" spans="1:7" x14ac:dyDescent="0.25">
      <c r="A40" s="23" t="s">
        <v>53</v>
      </c>
      <c r="B40" s="71"/>
      <c r="C40" s="71"/>
      <c r="D40" s="21" t="s">
        <v>54</v>
      </c>
      <c r="E40" s="28"/>
    </row>
    <row r="41" spans="1:7" x14ac:dyDescent="0.25">
      <c r="A41" s="23" t="s">
        <v>55</v>
      </c>
      <c r="B41" s="72"/>
      <c r="C41" s="73"/>
      <c r="D41" s="21" t="s">
        <v>56</v>
      </c>
      <c r="E41" s="27"/>
    </row>
    <row r="42" spans="1:7" ht="18.75" x14ac:dyDescent="0.3">
      <c r="A42" s="59" t="s">
        <v>57</v>
      </c>
      <c r="B42" s="60"/>
      <c r="C42" s="60"/>
      <c r="D42" s="60"/>
      <c r="E42" s="61"/>
    </row>
    <row r="43" spans="1:7" x14ac:dyDescent="0.25">
      <c r="A43" s="24" t="s">
        <v>7</v>
      </c>
      <c r="B43" s="70" t="s">
        <v>58</v>
      </c>
      <c r="C43" s="70"/>
      <c r="D43" s="22" t="s">
        <v>59</v>
      </c>
      <c r="E43" s="25">
        <v>310062165</v>
      </c>
    </row>
    <row r="44" spans="1:7" x14ac:dyDescent="0.25">
      <c r="A44" s="23" t="s">
        <v>53</v>
      </c>
      <c r="B44" s="62" t="s">
        <v>60</v>
      </c>
      <c r="C44" s="62"/>
      <c r="D44" s="62"/>
      <c r="E44" s="63"/>
    </row>
    <row r="45" spans="1:7" ht="15.75" thickBot="1" x14ac:dyDescent="0.3">
      <c r="A45" s="26" t="s">
        <v>55</v>
      </c>
      <c r="B45" s="64" t="s">
        <v>61</v>
      </c>
      <c r="C45" s="65"/>
      <c r="D45" s="65"/>
      <c r="E45" s="66"/>
    </row>
    <row r="46" spans="1:7" ht="15.75" thickTop="1" x14ac:dyDescent="0.25"/>
  </sheetData>
  <sheetProtection formatColumns="0" formatRows="0"/>
  <mergeCells count="5">
    <mergeCell ref="B43:C43"/>
    <mergeCell ref="B39:C39"/>
    <mergeCell ref="B40:C40"/>
    <mergeCell ref="B41:C41"/>
    <mergeCell ref="C14:E14"/>
  </mergeCells>
  <dataValidations disablePrompts="1" count="3">
    <dataValidation type="custom" allowBlank="1" showInputMessage="1" showErrorMessage="1" error="Only one vehicle configuration may be used on each spreadsheet." sqref="D6" xr:uid="{00000000-0002-0000-0000-000000000000}">
      <formula1>IF(SUM(D9:D11)=0,TRUE,FALSE)</formula1>
    </dataValidation>
    <dataValidation type="list" allowBlank="1" showInputMessage="1" showErrorMessage="1" sqref="D17:D30" xr:uid="{00000000-0002-0000-0000-000001000000}">
      <formula1>"Yes, "</formula1>
    </dataValidation>
    <dataValidation type="custom" allowBlank="1" showInputMessage="1" showErrorMessage="1" error="Only one vehicle configuration may be used on each spreadsheet." sqref="D9:D11" xr:uid="{00000000-0002-0000-0000-000002000000}">
      <formula1>IF(SUM(D12:D12)=0,TRUE,FALSE)</formula1>
    </dataValidation>
  </dataValidations>
  <pageMargins left="0.25" right="0.25" top="0.75" bottom="0.75" header="0.3" footer="0.3"/>
  <pageSetup fitToHeight="0" orientation="portrait" r:id="rId1"/>
  <headerFooter>
    <oddHeader>&amp;CPO# ____________________________&amp;R11/1/2026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ED99C-F43F-4FF6-AB86-D18D23671828}">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1" t="s">
        <v>1</v>
      </c>
    </row>
    <row r="2" spans="1:1" ht="180.75" thickBot="1" x14ac:dyDescent="0.3">
      <c r="A2" s="4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82 - F250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2025-07-18T18:37:32Z</cp:lastPrinted>
  <dcterms:created xsi:type="dcterms:W3CDTF">2016-08-11T20:23:26Z</dcterms:created>
  <dcterms:modified xsi:type="dcterms:W3CDTF">2026-10-21T13:40:52Z</dcterms:modified>
  <cp:category/>
  <cp:contentStatus/>
</cp:coreProperties>
</file>