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0 -  Gerry Lane Chevy\Final Order Sheets\"/>
    </mc:Choice>
  </mc:AlternateContent>
  <xr:revisionPtr revIDLastSave="0" documentId="13_ncr:1_{08FCAD30-6F58-44A9-8FE3-712EC32215CB}" xr6:coauthVersionLast="47" xr6:coauthVersionMax="47" xr10:uidLastSave="{00000000-0000-0000-0000-000000000000}"/>
  <bookViews>
    <workbookView xWindow="-120" yWindow="-120" windowWidth="29040" windowHeight="15720" xr2:uid="{00000000-000D-0000-FFFF-FFFF00000000}"/>
  </bookViews>
  <sheets>
    <sheet name="Line 21 - Blazer EV" sheetId="3" r:id="rId1"/>
    <sheet name="Instructions" sheetId="4" r:id="rId2"/>
  </sheets>
  <definedNames>
    <definedName name="_xlnm.Print_Area" localSheetId="0">'Line 21 - Blazer EV'!$A$1:$E$50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3" l="1"/>
  <c r="E34" i="3"/>
  <c r="E33" i="3"/>
  <c r="E32" i="3"/>
  <c r="E31" i="3"/>
  <c r="E30" i="3"/>
  <c r="E29" i="3"/>
  <c r="E28" i="3"/>
  <c r="E27" i="3"/>
  <c r="E26" i="3"/>
  <c r="E25" i="3"/>
  <c r="E24" i="3"/>
  <c r="E23" i="3"/>
  <c r="E22" i="3"/>
  <c r="E21" i="3"/>
  <c r="E20" i="3"/>
  <c r="E19" i="3"/>
  <c r="E18" i="3"/>
  <c r="E17" i="3"/>
  <c r="E16" i="3"/>
  <c r="E9" i="3"/>
  <c r="E36" i="3" l="1"/>
  <c r="D42" i="3"/>
  <c r="E6" i="3"/>
  <c r="E38" i="3" l="1"/>
  <c r="E41" i="3" s="1"/>
  <c r="E42" i="3" s="1"/>
</calcChain>
</file>

<file path=xl/sharedStrings.xml><?xml version="1.0" encoding="utf-8"?>
<sst xmlns="http://schemas.openxmlformats.org/spreadsheetml/2006/main" count="104" uniqueCount="92">
  <si>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</si>
  <si>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</si>
  <si>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</si>
  <si>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</si>
  <si>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</si>
  <si>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</si>
  <si>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</si>
  <si>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</si>
  <si>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</si>
  <si>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</si>
  <si>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</si>
  <si>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</si>
  <si>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</si>
  <si>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</si>
  <si>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</si>
  <si>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</si>
  <si>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</si>
  <si>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</si>
  <si>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</si>
  <si>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</si>
  <si>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</si>
  <si>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</si>
  <si>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</si>
  <si>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</si>
  <si>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</si>
  <si>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</si>
  <si>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</si>
  <si>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</si>
  <si>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</si>
  <si>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Gerry Lane Chevrolet</t>
  </si>
  <si>
    <t>(GAZ) Summit White</t>
  </si>
  <si>
    <t>(GZB) Sterling Gray Metallic</t>
  </si>
  <si>
    <t>(GB8) Mosaic Black</t>
  </si>
  <si>
    <t>Exterior Colors</t>
  </si>
  <si>
    <t xml:space="preserve"> </t>
  </si>
  <si>
    <t>Optional Equipment</t>
  </si>
  <si>
    <t>Option Description</t>
  </si>
  <si>
    <t>Option Code</t>
  </si>
  <si>
    <t>Option Unit Price</t>
  </si>
  <si>
    <t>Add Option</t>
  </si>
  <si>
    <t>Cost for Each Vehicle Plus Options</t>
  </si>
  <si>
    <t>Chevrolet Blazer EV PPV</t>
  </si>
  <si>
    <t>90 Days</t>
  </si>
  <si>
    <t>Eric Meyers</t>
  </si>
  <si>
    <t>225-268-7160</t>
  </si>
  <si>
    <t>eric.meyers@gerrylane.com</t>
  </si>
  <si>
    <t>Optional Configuration</t>
  </si>
  <si>
    <t>Description</t>
  </si>
  <si>
    <t xml:space="preserve">GJV Riptide Blue Metallic </t>
  </si>
  <si>
    <t>(G42) WHITE SANDS</t>
  </si>
  <si>
    <t xml:space="preserve">Wiring, grille lamps and siren speaker
 circuit </t>
  </si>
  <si>
    <t>6J3</t>
  </si>
  <si>
    <t>Premium Charging Package  
(Dealer Provided), includes (RYK) GM J1772 AC Adapter, LPO, (RYW) GM CCS1 DC Adapter, LPO, (5AV) GM Energy PowerShift Charger, LPO and (RYN) GM PowerShift Charging Adapter</t>
  </si>
  <si>
    <t>GM Energy PowerShift Charger, Residential bidirectional EV charger;  
up to 19.2kW of charging, 80-amp, requiring a hardwired connection, with 25' length cord included (installation not included, professional install required for warranty)(Requires (RYN) GM PowerShift AC Charging Adapter, LPO. Included with (PED) Premium Charging Package, LPO. Not available with (5CH) GM PowerUp 2 (NACS) Charger, LPO.)</t>
  </si>
  <si>
    <t>Cruise control, electronic  
with set and resume speed, includes (UHY) Automatic Emergency Braking.Customer should order on vehicles designated for installation of aftermarket push bumpers and or front-mounted bicycle racks. Replaces (KSG) Adaptive Cruise Control and (UGN) Enhanced Automatic Emergency Braking</t>
  </si>
  <si>
    <t>Special Service Package   (When equipped, this option removes the pursuit rating. )
includes (PJD) 22" Gloss Black aluminum wheels, (QHN) 275/40R22 all-season self-sealing blackwall tires, (JBO) non-asbestos organic brake lining and (JCF) FNC brake rotor.(Requires (9C3) Identifier for Detective Police Package Vehicle.)</t>
  </si>
  <si>
    <t>Theft-deterrent system, content, disable 
the alarm and horn become non-functional in an attempt of theft to the vehicle</t>
  </si>
  <si>
    <t>Headlamps, Daytime Running Lamps and automatic headlamp control delete (deletes standard Daytime Running Lamps and automatic headlamp control features, also disables automatic interior courtesy lighting )</t>
  </si>
  <si>
    <t>Floor covering, color-keyed carpeting in occupant area 
(Included and only available with (9C3) Identifier for Detective Police Package Vehicle.)</t>
  </si>
  <si>
    <t>Lamps, alternate flashing Red &amp; Blue rear compartment lid warning 
(visible when liftgate is open) and controlled by momentary liftgate mounted switch or ground wire</t>
  </si>
  <si>
    <t xml:space="preserve">Door locks and handles, inside rear doors inoperative </t>
  </si>
  <si>
    <t xml:space="preserve">Console, front, delete </t>
  </si>
  <si>
    <t xml:space="preserve">Switches, rear window inoperative </t>
  </si>
  <si>
    <t>Remote Keyless Entry Package 
includes 4 additional transmitters, NOTE: programming of remotes is at customer's expense.</t>
  </si>
  <si>
    <t>Red and white LED auxiliary dome lamp</t>
  </si>
  <si>
    <t>LEFT HAND SPOTLIGHT</t>
  </si>
  <si>
    <t>Wiring, auxiliary speaker. 
For upfitter connection to front door and windshield speakers.</t>
  </si>
  <si>
    <t xml:space="preserve">Wiring, horn and siren circuit </t>
  </si>
  <si>
    <t xml:space="preserve">	Glass, side rear, deep tint </t>
  </si>
  <si>
    <t>Trailering provisions, wiring 
includes (CTT) Hitch Guidance and (PZ8) Hitch View</t>
  </si>
  <si>
    <r>
      <rPr>
        <sz val="11"/>
        <color theme="1"/>
        <rFont val="Calibri"/>
        <family val="2"/>
        <scheme val="minor"/>
      </rPr>
      <t xml:space="preserve"> Identifier for Detective Police Package Vehicle  
includes (D06) retail floor console with armrest, (B30) c</t>
    </r>
    <r>
      <rPr>
        <u/>
        <sz val="11"/>
        <color theme="1"/>
        <rFont val="Calibri"/>
        <family val="2"/>
        <scheme val="minor"/>
      </rPr>
      <t xml:space="preserve">olor-keyed carpeting in occupant area </t>
    </r>
    <r>
      <rPr>
        <sz val="11"/>
        <color theme="1"/>
        <rFont val="Calibri"/>
        <family val="2"/>
        <scheme val="minor"/>
      </rPr>
      <t>and (EKV) Black Cloth front/rear seating</t>
    </r>
  </si>
  <si>
    <t>PED</t>
  </si>
  <si>
    <t>5AV</t>
  </si>
  <si>
    <t>KSH</t>
  </si>
  <si>
    <t>5W4</t>
  </si>
  <si>
    <t>UTQ</t>
  </si>
  <si>
    <t>9G8</t>
  </si>
  <si>
    <t>B30</t>
  </si>
  <si>
    <t>T53</t>
  </si>
  <si>
    <t>6N6</t>
  </si>
  <si>
    <t>DLE</t>
  </si>
  <si>
    <t>6N5</t>
  </si>
  <si>
    <t>AMF</t>
  </si>
  <si>
    <t>6C7</t>
  </si>
  <si>
    <t>7X3</t>
  </si>
  <si>
    <t>WX7</t>
  </si>
  <si>
    <t>6J4</t>
  </si>
  <si>
    <t>ARU</t>
  </si>
  <si>
    <t>V92</t>
  </si>
  <si>
    <t>9C3</t>
  </si>
  <si>
    <t>1MF26</t>
  </si>
  <si>
    <t> Blazer EV 4DR AWD Police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</si>
</sst>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lt;=9999999]###\-####;\(###\)\ ###\-####"/>
    <numFmt numFmtId="165" formatCode="&quot;$&quot;#,##0.00"/>
  </numFmts>
  <fonts count="13"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sz val="9"/>
      <color rgb="FF000000"/>
      <name val="Arial"/>
      <family val="2"/>
    </font>
    <font>
      <u/>
      <sz val="11"/>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8">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23" xfId="0" applyFont="1" applyBorder="1" applyAlignment="1">
      <alignment horizontal="right"/>
    </xf>
    <xf numFmtId="0" fontId="0" fillId="0" borderId="23" xfId="0" applyBorder="1"/>
    <xf numFmtId="0" fontId="0" fillId="0" borderId="24" xfId="0" applyBorder="1"/>
    <xf numFmtId="0" fontId="0" fillId="0" borderId="17" xfId="0" applyBorder="1"/>
    <xf numFmtId="0" fontId="1" fillId="0" borderId="24" xfId="0" applyFont="1" applyBorder="1" applyAlignment="1">
      <alignment horizontal="center"/>
    </xf>
    <xf numFmtId="1" fontId="0" fillId="0" borderId="0" xfId="0" applyNumberFormat="1"/>
    <xf numFmtId="0" fontId="0" fillId="0" borderId="23" xfId="0" applyBorder="1" applyAlignment="1">
      <alignment horizontal="right"/>
    </xf>
    <xf numFmtId="164" fontId="0" fillId="0" borderId="23" xfId="0" applyNumberFormat="1" applyBorder="1"/>
    <xf numFmtId="164" fontId="0" fillId="0" borderId="24" xfId="0" applyNumberFormat="1" applyBorder="1"/>
    <xf numFmtId="164" fontId="0" fillId="0" borderId="0" xfId="0" applyNumberFormat="1"/>
    <xf numFmtId="164" fontId="0" fillId="0" borderId="32" xfId="0" applyNumberFormat="1" applyBorder="1"/>
    <xf numFmtId="0" fontId="0" fillId="0" borderId="33" xfId="0" applyBorder="1"/>
    <xf numFmtId="0" fontId="0" fillId="0" borderId="34" xfId="0" applyBorder="1"/>
    <xf numFmtId="0" fontId="0" fillId="0" borderId="14" xfId="0" applyBorder="1"/>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xf numFmtId="0" fontId="11" fillId="0" borderId="0" xfId="0" applyFont="1"/>
    <xf numFmtId="0" fontId="0" fillId="0" borderId="0" xfId="0" applyAlignment="1" applyProtection="1">
      <alignment wrapText="1"/>
      <protection hidden="1"/>
    </xf>
    <xf numFmtId="0" fontId="0" fillId="0" borderId="16" xfId="0" applyBorder="1" applyProtection="1">
      <protection hidden="1"/>
    </xf>
    <xf numFmtId="165" fontId="0" fillId="0" borderId="17" xfId="0" applyNumberFormat="1" applyBorder="1" applyProtection="1">
      <protection hidden="1"/>
    </xf>
    <xf numFmtId="165" fontId="3" fillId="0" borderId="17" xfId="1" applyNumberFormat="1" applyFont="1" applyBorder="1" applyAlignment="1" applyProtection="1">
      <alignment horizontal="right"/>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0"/>
  <sheetViews>
    <sheetView tabSelected="1" view="pageLayout" zoomScaleNormal="100" workbookViewId="0">
      <selection activeCell="A7" sqref="A7"/>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2" t="s">
        <v>13</v>
      </c>
      <c r="B1" s="23"/>
      <c r="C1" s="23"/>
      <c r="D1" s="23"/>
      <c r="E1" s="24"/>
    </row>
    <row r="2" spans="1:5" ht="21.75" thickBot="1" x14ac:dyDescent="0.4">
      <c r="A2" s="1" t="s">
        <v>41</v>
      </c>
      <c r="B2" s="2" t="s">
        <v>16</v>
      </c>
      <c r="C2" s="3">
        <v>21</v>
      </c>
      <c r="D2" s="2" t="s">
        <v>17</v>
      </c>
      <c r="E2" s="14" t="s">
        <v>42</v>
      </c>
    </row>
    <row r="3" spans="1:5" ht="15.75" thickBot="1" x14ac:dyDescent="0.3">
      <c r="A3" s="4" t="s">
        <v>7</v>
      </c>
      <c r="B3" s="2">
        <v>4400036790</v>
      </c>
      <c r="C3" s="2" t="s">
        <v>8</v>
      </c>
      <c r="D3" s="20" t="s">
        <v>29</v>
      </c>
      <c r="E3" s="21"/>
    </row>
    <row r="4" spans="1:5" ht="21" x14ac:dyDescent="0.35">
      <c r="A4" s="25" t="s">
        <v>1</v>
      </c>
      <c r="B4" s="26"/>
      <c r="C4" s="26"/>
      <c r="D4" s="26"/>
      <c r="E4" s="27"/>
    </row>
    <row r="5" spans="1:5" x14ac:dyDescent="0.25">
      <c r="A5" s="5" t="s">
        <v>2</v>
      </c>
      <c r="B5" s="6" t="s">
        <v>3</v>
      </c>
      <c r="C5" s="6" t="s">
        <v>0</v>
      </c>
      <c r="D5" s="6" t="s">
        <v>4</v>
      </c>
      <c r="E5" s="7" t="s">
        <v>5</v>
      </c>
    </row>
    <row r="6" spans="1:5" x14ac:dyDescent="0.25">
      <c r="A6" s="93" t="s">
        <v>91</v>
      </c>
      <c r="B6" s="8" t="s">
        <v>90</v>
      </c>
      <c r="C6" s="9">
        <v>44384</v>
      </c>
      <c r="D6" s="10"/>
      <c r="E6" s="11">
        <f>$C6*D6</f>
        <v>0</v>
      </c>
    </row>
    <row r="7" spans="1:5" ht="18.75" x14ac:dyDescent="0.3">
      <c r="A7" s="88" t="s">
        <v>46</v>
      </c>
      <c r="B7" s="89"/>
      <c r="C7" s="89"/>
      <c r="D7" s="89"/>
      <c r="E7" s="90"/>
    </row>
    <row r="8" spans="1:5" x14ac:dyDescent="0.25">
      <c r="A8" s="91" t="s">
        <v>47</v>
      </c>
      <c r="B8" s="64" t="s">
        <v>3</v>
      </c>
      <c r="C8" s="64" t="s">
        <v>0</v>
      </c>
      <c r="D8" s="64" t="s">
        <v>4</v>
      </c>
      <c r="E8" s="65" t="s">
        <v>5</v>
      </c>
    </row>
    <row r="9" spans="1:5" x14ac:dyDescent="0.25">
      <c r="A9" s="66" t="s">
        <v>34</v>
      </c>
      <c r="B9" s="72" t="s">
        <v>34</v>
      </c>
      <c r="C9" s="92">
        <v>0</v>
      </c>
      <c r="D9" s="68"/>
      <c r="E9" s="69">
        <f t="shared" ref="E9" si="0">$C9*D9</f>
        <v>0</v>
      </c>
    </row>
    <row r="10" spans="1:5" ht="18.75" x14ac:dyDescent="0.3">
      <c r="A10" s="28" t="s">
        <v>33</v>
      </c>
      <c r="B10" s="29"/>
      <c r="C10" s="29"/>
      <c r="D10" s="29"/>
      <c r="E10" s="30"/>
    </row>
    <row r="11" spans="1:5" s="16" customFormat="1" ht="15" customHeight="1" x14ac:dyDescent="0.25">
      <c r="A11" s="15" t="s">
        <v>31</v>
      </c>
      <c r="B11" s="19"/>
      <c r="C11" s="34" t="s">
        <v>32</v>
      </c>
      <c r="D11" s="35"/>
      <c r="E11" s="19" t="s">
        <v>34</v>
      </c>
    </row>
    <row r="12" spans="1:5" s="16" customFormat="1" ht="15" customHeight="1" x14ac:dyDescent="0.25">
      <c r="A12" s="15" t="s">
        <v>48</v>
      </c>
      <c r="B12" s="19"/>
      <c r="C12" s="37" t="s">
        <v>49</v>
      </c>
      <c r="D12" s="35"/>
      <c r="E12" s="19"/>
    </row>
    <row r="13" spans="1:5" s="16" customFormat="1" x14ac:dyDescent="0.25">
      <c r="A13" s="15" t="s">
        <v>30</v>
      </c>
      <c r="B13" s="19"/>
      <c r="C13" s="36"/>
      <c r="D13" s="37" t="s">
        <v>34</v>
      </c>
      <c r="E13" s="19"/>
    </row>
    <row r="14" spans="1:5" ht="18.75" x14ac:dyDescent="0.3">
      <c r="A14" s="60" t="s">
        <v>35</v>
      </c>
      <c r="B14" s="61"/>
      <c r="C14" s="61"/>
      <c r="D14" s="61"/>
      <c r="E14" s="62"/>
    </row>
    <row r="15" spans="1:5" x14ac:dyDescent="0.25">
      <c r="A15" s="63" t="s">
        <v>36</v>
      </c>
      <c r="B15" s="64" t="s">
        <v>37</v>
      </c>
      <c r="C15" s="64" t="s">
        <v>38</v>
      </c>
      <c r="D15" s="64" t="s">
        <v>39</v>
      </c>
      <c r="E15" s="65" t="s">
        <v>5</v>
      </c>
    </row>
    <row r="16" spans="1:5" ht="45" x14ac:dyDescent="0.25">
      <c r="A16" s="66" t="s">
        <v>50</v>
      </c>
      <c r="B16" s="67" t="s">
        <v>51</v>
      </c>
      <c r="C16" s="96">
        <v>88.96</v>
      </c>
      <c r="D16" s="68"/>
      <c r="E16" s="69">
        <f t="shared" ref="E16:E35" si="1">IF(D16="YES",$C16*SUM($D$6),0)</f>
        <v>0</v>
      </c>
    </row>
    <row r="17" spans="1:5" ht="105" x14ac:dyDescent="0.25">
      <c r="A17" s="66" t="s">
        <v>52</v>
      </c>
      <c r="B17" s="67" t="s">
        <v>71</v>
      </c>
      <c r="C17" s="96">
        <v>2430.0700000000002</v>
      </c>
      <c r="D17" s="68"/>
      <c r="E17" s="69">
        <f t="shared" si="1"/>
        <v>0</v>
      </c>
    </row>
    <row r="18" spans="1:5" ht="195" x14ac:dyDescent="0.25">
      <c r="A18" s="66" t="s">
        <v>53</v>
      </c>
      <c r="B18" s="67" t="s">
        <v>72</v>
      </c>
      <c r="C18" s="96">
        <v>1933.03</v>
      </c>
      <c r="D18" s="68"/>
      <c r="E18" s="69">
        <f t="shared" si="1"/>
        <v>0</v>
      </c>
    </row>
    <row r="19" spans="1:5" ht="153" customHeight="1" x14ac:dyDescent="0.25">
      <c r="A19" s="66" t="s">
        <v>54</v>
      </c>
      <c r="B19" s="67" t="s">
        <v>73</v>
      </c>
      <c r="C19" s="96">
        <v>72.53</v>
      </c>
      <c r="D19" s="68"/>
      <c r="E19" s="69">
        <f t="shared" si="1"/>
        <v>0</v>
      </c>
    </row>
    <row r="20" spans="1:5" ht="150" x14ac:dyDescent="0.25">
      <c r="A20" s="66" t="s">
        <v>55</v>
      </c>
      <c r="B20" s="67" t="s">
        <v>74</v>
      </c>
      <c r="C20" s="96">
        <v>1348.97</v>
      </c>
      <c r="D20" s="68"/>
      <c r="E20" s="69">
        <f t="shared" si="1"/>
        <v>0</v>
      </c>
    </row>
    <row r="21" spans="1:5" ht="75" x14ac:dyDescent="0.25">
      <c r="A21" s="66" t="s">
        <v>56</v>
      </c>
      <c r="B21" s="67" t="s">
        <v>75</v>
      </c>
      <c r="C21" s="96">
        <v>48.35</v>
      </c>
      <c r="D21" s="68"/>
      <c r="E21" s="69">
        <f t="shared" si="1"/>
        <v>0</v>
      </c>
    </row>
    <row r="22" spans="1:5" ht="105" x14ac:dyDescent="0.25">
      <c r="A22" s="66" t="s">
        <v>57</v>
      </c>
      <c r="B22" s="67" t="s">
        <v>76</v>
      </c>
      <c r="C22" s="96">
        <v>48.35</v>
      </c>
      <c r="D22" s="68"/>
      <c r="E22" s="69">
        <f t="shared" si="1"/>
        <v>0</v>
      </c>
    </row>
    <row r="23" spans="1:5" ht="75" x14ac:dyDescent="0.25">
      <c r="A23" s="66" t="s">
        <v>58</v>
      </c>
      <c r="B23" s="67" t="s">
        <v>77</v>
      </c>
      <c r="C23" s="96">
        <v>0</v>
      </c>
      <c r="D23" s="68"/>
      <c r="E23" s="69">
        <f t="shared" si="1"/>
        <v>0</v>
      </c>
    </row>
    <row r="24" spans="1:5" ht="75" x14ac:dyDescent="0.25">
      <c r="A24" s="66" t="s">
        <v>59</v>
      </c>
      <c r="B24" s="67" t="s">
        <v>78</v>
      </c>
      <c r="C24" s="96">
        <v>546.36</v>
      </c>
      <c r="D24" s="68"/>
      <c r="E24" s="69">
        <f t="shared" si="1"/>
        <v>0</v>
      </c>
    </row>
    <row r="25" spans="1:5" ht="30" x14ac:dyDescent="0.25">
      <c r="A25" s="66" t="s">
        <v>60</v>
      </c>
      <c r="B25" s="67" t="s">
        <v>79</v>
      </c>
      <c r="C25" s="96">
        <v>59.95</v>
      </c>
      <c r="D25" s="68"/>
      <c r="E25" s="69">
        <f t="shared" si="1"/>
        <v>0</v>
      </c>
    </row>
    <row r="26" spans="1:5" x14ac:dyDescent="0.25">
      <c r="A26" s="66" t="s">
        <v>61</v>
      </c>
      <c r="B26" s="67" t="s">
        <v>80</v>
      </c>
      <c r="C26" s="96">
        <v>0</v>
      </c>
      <c r="D26" s="68"/>
      <c r="E26" s="69">
        <f t="shared" si="1"/>
        <v>0</v>
      </c>
    </row>
    <row r="27" spans="1:5" x14ac:dyDescent="0.25">
      <c r="A27" s="66" t="s">
        <v>62</v>
      </c>
      <c r="B27" s="67" t="s">
        <v>81</v>
      </c>
      <c r="C27" s="96">
        <v>55.12</v>
      </c>
      <c r="D27" s="68"/>
      <c r="E27" s="69">
        <f t="shared" si="1"/>
        <v>0</v>
      </c>
    </row>
    <row r="28" spans="1:5" ht="60" x14ac:dyDescent="0.25">
      <c r="A28" s="66" t="s">
        <v>63</v>
      </c>
      <c r="B28" s="67" t="s">
        <v>82</v>
      </c>
      <c r="C28" s="96">
        <v>72.53</v>
      </c>
      <c r="D28" s="68"/>
      <c r="E28" s="69">
        <f t="shared" si="1"/>
        <v>0</v>
      </c>
    </row>
    <row r="29" spans="1:5" x14ac:dyDescent="0.25">
      <c r="A29" s="93" t="s">
        <v>64</v>
      </c>
      <c r="B29" s="67" t="s">
        <v>83</v>
      </c>
      <c r="C29" s="96">
        <v>164.39</v>
      </c>
      <c r="D29" s="68"/>
      <c r="E29" s="69">
        <f t="shared" si="1"/>
        <v>0</v>
      </c>
    </row>
    <row r="30" spans="1:5" x14ac:dyDescent="0.25">
      <c r="A30" s="93" t="s">
        <v>65</v>
      </c>
      <c r="B30" s="67" t="s">
        <v>84</v>
      </c>
      <c r="C30" s="96">
        <v>773.6</v>
      </c>
      <c r="D30" s="68"/>
      <c r="E30" s="69">
        <f t="shared" si="1"/>
        <v>0</v>
      </c>
    </row>
    <row r="31" spans="1:5" ht="45" x14ac:dyDescent="0.25">
      <c r="A31" s="94" t="s">
        <v>66</v>
      </c>
      <c r="B31" s="67" t="s">
        <v>85</v>
      </c>
      <c r="C31" s="96">
        <v>58.02</v>
      </c>
      <c r="D31" s="68"/>
      <c r="E31" s="69">
        <f t="shared" si="1"/>
        <v>0</v>
      </c>
    </row>
    <row r="32" spans="1:5" x14ac:dyDescent="0.25">
      <c r="A32" s="93" t="s">
        <v>67</v>
      </c>
      <c r="B32" s="67" t="s">
        <v>86</v>
      </c>
      <c r="C32" s="96">
        <v>53.19</v>
      </c>
      <c r="D32" s="68"/>
      <c r="E32" s="69">
        <f t="shared" si="1"/>
        <v>0</v>
      </c>
    </row>
    <row r="33" spans="1:6" x14ac:dyDescent="0.25">
      <c r="A33" s="95" t="s">
        <v>68</v>
      </c>
      <c r="B33" s="67" t="s">
        <v>87</v>
      </c>
      <c r="C33" s="96">
        <v>193.4</v>
      </c>
      <c r="D33" s="68"/>
      <c r="E33" s="69">
        <f t="shared" si="1"/>
        <v>0</v>
      </c>
    </row>
    <row r="34" spans="1:6" ht="45" x14ac:dyDescent="0.25">
      <c r="A34" s="66" t="s">
        <v>69</v>
      </c>
      <c r="B34" s="67" t="s">
        <v>88</v>
      </c>
      <c r="C34" s="96">
        <v>48.35</v>
      </c>
      <c r="D34" s="68"/>
      <c r="E34" s="69">
        <f t="shared" si="1"/>
        <v>0</v>
      </c>
    </row>
    <row r="35" spans="1:6" ht="90" x14ac:dyDescent="0.25">
      <c r="A35" s="66" t="s">
        <v>70</v>
      </c>
      <c r="B35" s="67" t="s">
        <v>89</v>
      </c>
      <c r="C35" s="97">
        <v>0</v>
      </c>
      <c r="D35" s="68"/>
      <c r="E35" s="69">
        <f t="shared" si="1"/>
        <v>0</v>
      </c>
    </row>
    <row r="36" spans="1:6" x14ac:dyDescent="0.25">
      <c r="A36" s="70" t="s">
        <v>40</v>
      </c>
      <c r="B36" s="71"/>
      <c r="C36" s="71"/>
      <c r="D36" s="72" t="s">
        <v>6</v>
      </c>
      <c r="E36" s="73">
        <f>IF(SUM(D6:D9)=0,0,SUM(E6:E9,E16:E35)/SUM(D6:D9))</f>
        <v>0</v>
      </c>
    </row>
    <row r="37" spans="1:6" ht="18.75" x14ac:dyDescent="0.3">
      <c r="A37" s="31" t="s">
        <v>9</v>
      </c>
      <c r="B37" s="32"/>
      <c r="C37" s="32"/>
      <c r="D37" s="32"/>
      <c r="E37" s="33"/>
    </row>
    <row r="38" spans="1:6" x14ac:dyDescent="0.25">
      <c r="A38" s="38" t="s">
        <v>10</v>
      </c>
      <c r="B38" s="39"/>
      <c r="C38" s="39"/>
      <c r="D38" s="39"/>
      <c r="E38" s="11">
        <f>ROUND(0.0035*E36,2)</f>
        <v>0</v>
      </c>
    </row>
    <row r="39" spans="1:6" x14ac:dyDescent="0.25">
      <c r="A39" s="38" t="s">
        <v>18</v>
      </c>
      <c r="B39" s="39"/>
      <c r="C39" s="39"/>
      <c r="D39" s="39"/>
      <c r="E39" s="11">
        <v>11.25</v>
      </c>
    </row>
    <row r="40" spans="1:6" x14ac:dyDescent="0.25">
      <c r="A40" s="38" t="s">
        <v>15</v>
      </c>
      <c r="B40" s="39"/>
      <c r="C40" s="39"/>
      <c r="D40" s="39"/>
      <c r="E40" s="11">
        <v>18</v>
      </c>
    </row>
    <row r="41" spans="1:6" x14ac:dyDescent="0.25">
      <c r="A41" s="38" t="s">
        <v>11</v>
      </c>
      <c r="B41" s="39"/>
      <c r="C41" s="39"/>
      <c r="D41" s="8" t="s">
        <v>6</v>
      </c>
      <c r="E41" s="11">
        <f>IF(SUM(E36:E40)&lt;100,0,SUM(E36:E40))</f>
        <v>0</v>
      </c>
    </row>
    <row r="42" spans="1:6" ht="15.75" thickBot="1" x14ac:dyDescent="0.3">
      <c r="A42" s="40" t="s">
        <v>12</v>
      </c>
      <c r="B42" s="41"/>
      <c r="C42" s="41"/>
      <c r="D42" s="12" t="str">
        <f>IF(SUM(D6:D6)=0,"",IF(SUM(D6:D6)=1,"1 Vehicle",SUM(D6:D6)&amp;" Vehicles"))</f>
        <v/>
      </c>
      <c r="E42" s="13">
        <f>E41*SUM(D6:D6)</f>
        <v>0</v>
      </c>
    </row>
    <row r="43" spans="1:6" ht="19.5" thickTop="1" x14ac:dyDescent="0.3">
      <c r="A43" s="42" t="s">
        <v>19</v>
      </c>
      <c r="B43" s="43"/>
      <c r="C43" s="43"/>
      <c r="D43" s="43"/>
      <c r="E43" s="44"/>
    </row>
    <row r="44" spans="1:6" x14ac:dyDescent="0.25">
      <c r="A44" s="47" t="s">
        <v>20</v>
      </c>
      <c r="B44" s="48"/>
      <c r="C44" s="48"/>
      <c r="D44" s="49" t="s">
        <v>21</v>
      </c>
      <c r="E44" s="50"/>
    </row>
    <row r="45" spans="1:6" x14ac:dyDescent="0.25">
      <c r="A45" s="51" t="s">
        <v>22</v>
      </c>
      <c r="B45" s="46"/>
      <c r="C45" s="46"/>
      <c r="D45" s="45" t="s">
        <v>23</v>
      </c>
      <c r="E45" s="52"/>
    </row>
    <row r="46" spans="1:6" x14ac:dyDescent="0.25">
      <c r="A46" s="56" t="s">
        <v>24</v>
      </c>
      <c r="B46" s="57"/>
      <c r="C46" s="57"/>
      <c r="D46" s="58" t="s">
        <v>25</v>
      </c>
      <c r="E46" s="59"/>
    </row>
    <row r="47" spans="1:6" ht="18.75" x14ac:dyDescent="0.3">
      <c r="A47" s="53" t="s">
        <v>26</v>
      </c>
      <c r="B47" s="54"/>
      <c r="C47" s="54"/>
      <c r="D47" s="54"/>
      <c r="E47" s="55"/>
    </row>
    <row r="48" spans="1:6" ht="14.25" customHeight="1" x14ac:dyDescent="0.25">
      <c r="A48" s="74" t="s">
        <v>29</v>
      </c>
      <c r="B48" s="75" t="s">
        <v>43</v>
      </c>
      <c r="C48" s="76"/>
      <c r="D48" s="77" t="s">
        <v>27</v>
      </c>
      <c r="E48" s="78">
        <v>310012432</v>
      </c>
      <c r="F48" s="79"/>
    </row>
    <row r="49" spans="1:6" ht="14.25" customHeight="1" x14ac:dyDescent="0.25">
      <c r="A49" s="80" t="s">
        <v>22</v>
      </c>
      <c r="B49" s="81" t="s">
        <v>44</v>
      </c>
      <c r="C49" s="82"/>
      <c r="D49" s="83"/>
      <c r="E49" s="84"/>
      <c r="F49" s="79"/>
    </row>
    <row r="50" spans="1:6" ht="14.25" customHeight="1" x14ac:dyDescent="0.25">
      <c r="A50" s="80" t="s">
        <v>24</v>
      </c>
      <c r="B50" s="85" t="s">
        <v>45</v>
      </c>
      <c r="C50" s="86"/>
      <c r="D50" s="87"/>
      <c r="E50" s="86"/>
      <c r="F50" s="79"/>
    </row>
  </sheetData>
  <sheetProtection algorithmName="SHA-512" hashValue="FNRRCufD4svfFRXW6KMon3hgdNib+M8e/tEQD+UIdP7iBaDGJcNOdmewq209OMt/g8ybcLKggL/KUvFKfZzJSQ==" saltValue="aYkd8hPXlw/lNqKNs/bwRg==" spinCount="100000" sheet="1" formatColumns="0" formatRows="0"/>
  <dataValidations count="2">
    <dataValidation type="list" allowBlank="1" showInputMessage="1" showErrorMessage="1" error="Only Yes or No may be entered." sqref="D16:D35" xr:uid="{85208D54-A999-4D09-ACD2-BD51A3D513A9}">
      <formula1>"Yes, No"</formula1>
    </dataValidation>
    <dataValidation type="custom" allowBlank="1" showInputMessage="1" showErrorMessage="1" error="Only one Vehicle Configuration may be entered." sqref="D9" xr:uid="{A80DC21C-D2AC-4E56-BFF7-B25D1A234FA3}">
      <formula1>IF(SUM(D6,D10,D11)=0,TRUE,FALSE)</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28</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21 - Blazer EV</vt:lpstr>
      <vt:lpstr>Instructions</vt:lpstr>
      <vt:lpstr>'Line 21 - Blazer EV'!Print_Area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2026-10-23T13:28:57Z</dcterms:modified>
</cp:coreProperties>
</file>