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ndy Vehicle Desk\New Vehicle Bid\4400036793 -  Premier Dodge\Final Order Sheets\"/>
    </mc:Choice>
  </mc:AlternateContent>
  <xr:revisionPtr revIDLastSave="0" documentId="8_{1AD3741F-E4A8-4048-A0DE-E0C095E31A58}" xr6:coauthVersionLast="47" xr6:coauthVersionMax="47" xr10:uidLastSave="{00000000-0000-0000-0000-000000000000}"/>
  <bookViews>
    <workbookView xWindow="28680" yWindow="-120" windowWidth="29040" windowHeight="15720" xr2:uid="{00000000-000D-0000-FFFF-FFFF00000000}"/>
  </bookViews>
  <sheets>
    <sheet name="Line 16 - Ram 1500 SSV" sheetId="1" r:id="rId1"/>
    <sheet name="Instructions" sheetId="4"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0" i="1" l="1"/>
  <c r="E57" i="1"/>
  <c r="E56" i="1"/>
  <c r="E55" i="1"/>
  <c r="E54" i="1"/>
  <c r="E53" i="1"/>
  <c r="E52" i="1"/>
  <c r="E51" i="1"/>
  <c r="E50" i="1"/>
  <c r="E49" i="1"/>
  <c r="E48" i="1"/>
  <c r="E47" i="1"/>
  <c r="E46" i="1"/>
  <c r="E45" i="1"/>
  <c r="E44" i="1"/>
  <c r="E43" i="1"/>
  <c r="E42" i="1"/>
  <c r="E41" i="1"/>
  <c r="E37" i="1"/>
  <c r="E36" i="1"/>
  <c r="E35" i="1"/>
  <c r="E34" i="1"/>
  <c r="E33" i="1"/>
  <c r="E32" i="1"/>
  <c r="E31" i="1"/>
  <c r="E30" i="1"/>
  <c r="E29" i="1"/>
  <c r="E28" i="1"/>
  <c r="E27" i="1"/>
  <c r="E26" i="1"/>
  <c r="E61" i="1" s="1"/>
  <c r="E25" i="1"/>
  <c r="E24" i="1"/>
  <c r="E23" i="1"/>
  <c r="E22" i="1"/>
  <c r="E19" i="1"/>
  <c r="E18" i="1"/>
  <c r="E10" i="1"/>
  <c r="E16" i="1" l="1"/>
  <c r="E8" i="1"/>
  <c r="E15" i="1" l="1"/>
  <c r="E17" i="1"/>
  <c r="E9" i="1" l="1"/>
  <c r="E64" i="1" l="1"/>
  <c r="D67" i="1" l="1"/>
  <c r="E7" i="1" l="1"/>
  <c r="E63" i="1" l="1"/>
  <c r="E66" i="1" l="1"/>
  <c r="E67" i="1" s="1"/>
</calcChain>
</file>

<file path=xl/sharedStrings.xml><?xml version="1.0" encoding="utf-8"?>
<sst xmlns="http://schemas.openxmlformats.org/spreadsheetml/2006/main" count="142" uniqueCount="134">
  <si>
    <t>PO #_______________________________</t>
  </si>
  <si>
    <t>This spreadsheet is not a purchase order</t>
  </si>
  <si>
    <t>Ram 1500 SSV</t>
  </si>
  <si>
    <t>Contract Line</t>
  </si>
  <si>
    <t>Delivery ARO</t>
  </si>
  <si>
    <t>90 Days</t>
  </si>
  <si>
    <t>State Contract Number</t>
  </si>
  <si>
    <t>Vendor</t>
  </si>
  <si>
    <t>Premier Dodge</t>
  </si>
  <si>
    <t>Base Vehicle</t>
  </si>
  <si>
    <t>Vehicle Description</t>
  </si>
  <si>
    <t>Order Code</t>
  </si>
  <si>
    <t>Unit Price</t>
  </si>
  <si>
    <t>Quantity</t>
  </si>
  <si>
    <t>Extended Price</t>
  </si>
  <si>
    <t>3.6 PENTASTAR V6 ENGINE</t>
  </si>
  <si>
    <t>DT6T98-23A</t>
  </si>
  <si>
    <t xml:space="preserve">3.0 HURRICANE TWIN TURBO I6 </t>
  </si>
  <si>
    <t>DT6T98-21A</t>
  </si>
  <si>
    <r>
      <t xml:space="preserve">5.7 V8 HEMI MDS VVT Engine
</t>
    </r>
    <r>
      <rPr>
        <sz val="9"/>
        <color theme="1"/>
        <rFont val="Calibri"/>
        <family val="2"/>
        <scheme val="minor"/>
      </rPr>
      <t>(Must have DMH)</t>
    </r>
  </si>
  <si>
    <t>DT6T98-27A</t>
  </si>
  <si>
    <t>5.7 HEMI V8 ENGINE</t>
  </si>
  <si>
    <t>DT6T98-25A</t>
  </si>
  <si>
    <t>Available Exterior Colors</t>
  </si>
  <si>
    <t>(PW7) Bright White Clear Coat</t>
  </si>
  <si>
    <t>(PR4) Flame Red Clear Coat</t>
  </si>
  <si>
    <t>Upcharge Exterior Colors</t>
  </si>
  <si>
    <t>Color Upcharge</t>
  </si>
  <si>
    <t>Option Code</t>
  </si>
  <si>
    <t>Option Price</t>
  </si>
  <si>
    <t>Add Option</t>
  </si>
  <si>
    <t xml:space="preserve">Diamond Black </t>
  </si>
  <si>
    <t>PXJ</t>
  </si>
  <si>
    <t>Granite Crystal Metallic</t>
  </si>
  <si>
    <t>PAU</t>
  </si>
  <si>
    <t>Billet Silver</t>
  </si>
  <si>
    <t>PSC</t>
  </si>
  <si>
    <t>Forged Blue Metallic</t>
  </si>
  <si>
    <t>PCG</t>
  </si>
  <si>
    <t>Serrano Green Metallic</t>
  </si>
  <si>
    <t>PG9</t>
  </si>
  <si>
    <t>Optional Equipment</t>
  </si>
  <si>
    <t>Option Description</t>
  </si>
  <si>
    <t>Tradesman Level 1 Group</t>
  </si>
  <si>
    <t>A61</t>
  </si>
  <si>
    <t>Power Driver Seat Group (Must Have A61)</t>
  </si>
  <si>
    <t>AFP</t>
  </si>
  <si>
    <t>Anti-Spin Differential Rear Axle</t>
  </si>
  <si>
    <t>DSA</t>
  </si>
  <si>
    <t>33 Gallon Fuel Tank</t>
  </si>
  <si>
    <t>NFF</t>
  </si>
  <si>
    <t>MOPAR Front &amp; Rear Rubber Floor Mats</t>
  </si>
  <si>
    <t>CLF</t>
  </si>
  <si>
    <t>MOPAR Black Tubular Side Steps</t>
  </si>
  <si>
    <t>MRU</t>
  </si>
  <si>
    <t>MOPAR Spray In Bedliner</t>
  </si>
  <si>
    <t>XMF</t>
  </si>
  <si>
    <t>Advanced Safety Group</t>
  </si>
  <si>
    <t>ALP</t>
  </si>
  <si>
    <t>Active Driving Assist System</t>
  </si>
  <si>
    <t>SJJ</t>
  </si>
  <si>
    <t>Trailer Brake Control</t>
  </si>
  <si>
    <t>XHC</t>
  </si>
  <si>
    <t>Class IV Receiver Hitch</t>
  </si>
  <si>
    <t>XFH</t>
  </si>
  <si>
    <t>NC</t>
  </si>
  <si>
    <r>
      <t>3.92 Rear Axle Ratio</t>
    </r>
    <r>
      <rPr>
        <sz val="10"/>
        <color theme="1"/>
        <rFont val="Calibri"/>
        <family val="2"/>
        <scheme val="minor"/>
      </rPr>
      <t xml:space="preserve">
(Must have Hurricane Twin Turbo (21A/HEMI 5.7)</t>
    </r>
  </si>
  <si>
    <t>DMH</t>
  </si>
  <si>
    <t>Off Road Group</t>
  </si>
  <si>
    <t>AWL</t>
  </si>
  <si>
    <t>Protection Group</t>
  </si>
  <si>
    <t>ADB</t>
  </si>
  <si>
    <t>3rd Party Ship Through</t>
  </si>
  <si>
    <t>5U9</t>
  </si>
  <si>
    <r>
      <rPr>
        <b/>
        <sz val="12"/>
        <color rgb="FF000000"/>
        <rFont val="Calibri"/>
        <family val="2"/>
      </rPr>
      <t xml:space="preserve">Base Ram SSV Prep 
</t>
    </r>
    <r>
      <rPr>
        <sz val="10"/>
        <color rgb="FF000000"/>
        <rFont val="Calibri"/>
        <family val="2"/>
      </rPr>
      <t>(</t>
    </r>
    <r>
      <rPr>
        <i/>
        <sz val="10"/>
        <color rgb="FF000000"/>
        <rFont val="Calibri"/>
        <family val="2"/>
      </rPr>
      <t>Includes Below
• Red/White LED Dome Light in drivers compartment • Black Ops Black Out System:  Reduces interior lighting to lowest allowable, disables front &amp; rear lighting (except brake &amp; reverse lights) Includes Head Light/Tail Light Flash System (Wig Wag Lights)
• Spot Lamp pre-wire   
• Quantity of (3) 20 Amp Ignition Circuits for Upfitter Usage
• Quantity of (3) 20 Amp Battery Circuits for Upfitter Usage)</t>
    </r>
  </si>
  <si>
    <t>GFX SSV1</t>
  </si>
  <si>
    <t>Upfit Options</t>
  </si>
  <si>
    <t>Must have Base Ram SSV Prep Option &amp; 3rd Party Ship Through - GFX SSV1 &amp; 5U9 For all options below</t>
  </si>
  <si>
    <t>GFX Tier 1 Ground Effects Warrantied for 3 years  (listed below)</t>
  </si>
  <si>
    <t>EXO Harness and PDC-Supplies Power</t>
  </si>
  <si>
    <t>RDT-EAPEC1A</t>
  </si>
  <si>
    <t>HAVIS 24" RAM Specific Console</t>
  </si>
  <si>
    <t>RDT-IHCCE1</t>
  </si>
  <si>
    <t xml:space="preserve">Pre-Wired Motorola Remote Mount Transfer Kit </t>
  </si>
  <si>
    <t>RDT-EMCCC1</t>
  </si>
  <si>
    <t>Whelen Core Siren System, 21 button control pad with 4 position slide</t>
  </si>
  <si>
    <t>RDT-EWSTQQ1A</t>
  </si>
  <si>
    <t>Single 100W Internal Mounted Whelen SA315P Siren Speaker.</t>
  </si>
  <si>
    <t>RDT-EWSGB1</t>
  </si>
  <si>
    <r>
      <t xml:space="preserve">Roof Mounted 54" Whelen Liberty II Solo WCX </t>
    </r>
    <r>
      <rPr>
        <sz val="10"/>
        <color theme="1"/>
        <rFont val="Calibri"/>
        <family val="2"/>
        <scheme val="minor"/>
      </rPr>
      <t>(Color Choice Available)</t>
    </r>
  </si>
  <si>
    <t>RDT-EWLAW1A</t>
  </si>
  <si>
    <r>
      <t>Roof Mounted 54" Whelen Legacy Duo WCX</t>
    </r>
    <r>
      <rPr>
        <sz val="10"/>
        <color theme="1"/>
        <rFont val="Calibri"/>
        <family val="2"/>
        <scheme val="minor"/>
      </rPr>
      <t xml:space="preserve"> (Color Choice Available)</t>
    </r>
  </si>
  <si>
    <t>RDT-EWLAGH1AX</t>
  </si>
  <si>
    <r>
      <t xml:space="preserve">Front Visor Mounted Whelen FST Inner Edge 10 Lamp Solo </t>
    </r>
    <r>
      <rPr>
        <sz val="10"/>
        <color theme="1"/>
        <rFont val="Calibri"/>
        <family val="2"/>
        <scheme val="minor"/>
      </rPr>
      <t>(Color Choice Available)</t>
    </r>
  </si>
  <si>
    <t>RDT-EWLVO1AX</t>
  </si>
  <si>
    <r>
      <t xml:space="preserve">Front Visor Mounted Whelen XLP Inner Edge 12 Lamp Duo </t>
    </r>
    <r>
      <rPr>
        <sz val="10"/>
        <color theme="1"/>
        <rFont val="Calibri"/>
        <family val="2"/>
        <scheme val="minor"/>
      </rPr>
      <t>(Color Choice Available)</t>
    </r>
  </si>
  <si>
    <t>RDT-EWLVR1AX</t>
  </si>
  <si>
    <r>
      <t>Whelen Quad(4) Interior Grill Lights Solo</t>
    </r>
    <r>
      <rPr>
        <sz val="10"/>
        <color theme="1"/>
        <rFont val="Calibri"/>
        <family val="2"/>
        <scheme val="minor"/>
      </rPr>
      <t xml:space="preserve"> (Color Choice Available)</t>
    </r>
  </si>
  <si>
    <t>RDT-EWLGK1RRBB </t>
  </si>
  <si>
    <r>
      <t xml:space="preserve">Whelen LINSV2 Under Mirror Puddle Lights </t>
    </r>
    <r>
      <rPr>
        <sz val="10"/>
        <color theme="1"/>
        <rFont val="Calibri"/>
        <family val="2"/>
        <scheme val="minor"/>
      </rPr>
      <t>(Color Choice Available)</t>
    </r>
  </si>
  <si>
    <t>RDT-EWLME1RR</t>
  </si>
  <si>
    <r>
      <rPr>
        <sz val="12"/>
        <color rgb="FF000000"/>
        <rFont val="Calibri"/>
        <family val="2"/>
      </rPr>
      <t>Whelen T-Ion B Pillar Side Lights</t>
    </r>
    <r>
      <rPr>
        <sz val="10"/>
        <color rgb="FF000000"/>
        <rFont val="Calibri"/>
        <family val="2"/>
      </rPr>
      <t xml:space="preserve"> (Color Choice Available)</t>
    </r>
  </si>
  <si>
    <t>RDT-EWLBH1BB</t>
  </si>
  <si>
    <t>Whelen Mega T-Series Ion Rear Window Lights</t>
  </si>
  <si>
    <t>RDT-EWLRL1JAJA</t>
  </si>
  <si>
    <t>Whelen Arges LED Driver Side Spotlamp</t>
  </si>
  <si>
    <t>RDT-EWLMAZ1</t>
  </si>
  <si>
    <t>Setina PB400 Push Bumper</t>
  </si>
  <si>
    <t>RDT-JSBGJ1</t>
  </si>
  <si>
    <t>Setina 12 VS Steel Partition</t>
  </si>
  <si>
    <t>RDT-ISQBE1</t>
  </si>
  <si>
    <t>Cost for Each Vehicle Plus Options</t>
  </si>
  <si>
    <t>1 EA</t>
  </si>
  <si>
    <t>Additional Costs</t>
  </si>
  <si>
    <t>0.35% Contract Administrative Fee</t>
  </si>
  <si>
    <t>LA DEQ Waste Tire Fee (5 tires X $2.25 each)</t>
  </si>
  <si>
    <t>LA Safety Inspection Sticker - 1 Year</t>
  </si>
  <si>
    <t>Total Cost for Each Vehicle</t>
  </si>
  <si>
    <t>Total Cost for All Vehicles</t>
  </si>
  <si>
    <t>Agency  Information</t>
  </si>
  <si>
    <t>Delivery Point of Contact Name:</t>
  </si>
  <si>
    <t>LPAA Approval No</t>
  </si>
  <si>
    <t>Phone:</t>
  </si>
  <si>
    <t>Requisition No</t>
  </si>
  <si>
    <t>Email:</t>
  </si>
  <si>
    <t>Shopping Cart</t>
  </si>
  <si>
    <t>Vendor Information</t>
  </si>
  <si>
    <t>Premier Chrysler Dodge Jeep</t>
  </si>
  <si>
    <t>Benjamin Broitman</t>
  </si>
  <si>
    <t xml:space="preserve">Vendor No. </t>
  </si>
  <si>
    <t>504-352-8216</t>
  </si>
  <si>
    <t>bbroitman@premierdcjofneworleans.com</t>
  </si>
  <si>
    <t>Order Sheet Instructions</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</si>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</sst>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8" formatCode="&quot;$&quot;#,##0.00_);[Red]\(&quot;$&quot;#,##0.00\)"/>
    <numFmt numFmtId="44" formatCode="_(&quot;$&quot;* #,##0.00_);_(&quot;$&quot;* \(#,##0.00\);_(&quot;$&quot;* &quot;-&quot;??_);_(@_)"/>
    <numFmt numFmtId="164" formatCode="[&lt;=9999999]###\-####;\(###\)\ ###\-####"/>
  </numFmts>
  <fonts count="22" x14ac:knownFonts="1">
    <font>
      <sz val="11"/>
      <color theme="1"/>
      <name val="Calibri"/>
      <family val="2"/>
      <scheme val="minor"/>
    </font>
    <font>
      <sz val="11"/>
      <color theme="1"/>
      <name val="Calibri"/>
      <family val="2"/>
      <scheme val="minor"/>
    </font>
    <font>
      <b/>
      <sz val="11"/>
      <color theme="1"/>
      <name val="Calibri"/>
      <family val="2"/>
      <scheme val="minor"/>
    </font>
    <font>
      <b/>
      <sz val="16"/>
      <name val="Calibri"/>
      <family val="2"/>
      <scheme val="minor"/>
    </font>
    <font>
      <sz val="11"/>
      <name val="Calibri"/>
      <family val="2"/>
      <scheme val="minor"/>
    </font>
    <font>
      <b/>
      <sz val="16"/>
      <color theme="1"/>
      <name val="Calibri"/>
      <family val="2"/>
      <scheme val="minor"/>
    </font>
    <font>
      <b/>
      <sz val="14"/>
      <name val="Calibri"/>
      <family val="2"/>
      <scheme val="minor"/>
    </font>
    <font>
      <sz val="10"/>
      <color theme="1"/>
      <name val="Calibri"/>
      <family val="2"/>
      <scheme val="minor"/>
    </font>
    <font>
      <sz val="9"/>
      <color theme="1"/>
      <name val="Calibri"/>
      <family val="2"/>
      <scheme val="minor"/>
    </font>
    <font>
      <b/>
      <sz val="12"/>
      <color theme="1"/>
      <name val="Calibri"/>
      <family val="2"/>
      <scheme val="minor"/>
    </font>
    <font>
      <b/>
      <sz val="12"/>
      <name val="Calibri"/>
      <family val="2"/>
      <scheme val="minor"/>
    </font>
    <font>
      <sz val="12"/>
      <color theme="1"/>
      <name val="Calibri"/>
      <family val="2"/>
      <scheme val="minor"/>
    </font>
    <font>
      <sz val="12"/>
      <color rgb="FF000000"/>
      <name val="Calibri"/>
      <family val="2"/>
      <scheme val="minor"/>
    </font>
    <font>
      <sz val="12"/>
      <name val="Calibri"/>
      <family val="2"/>
      <scheme val="minor"/>
    </font>
    <font>
      <b/>
      <u/>
      <sz val="16"/>
      <color rgb="FFFF0000"/>
      <name val="Calibri"/>
      <family val="2"/>
      <scheme val="minor"/>
    </font>
    <font>
      <sz val="16"/>
      <color theme="1"/>
      <name val="Calibri"/>
      <family val="2"/>
      <scheme val="minor"/>
    </font>
    <font>
      <sz val="12"/>
      <color rgb="FF000000"/>
      <name val="Calibri"/>
      <family val="2"/>
      <scheme val="minor"/>
    </font>
    <font>
      <b/>
      <sz val="14"/>
      <color theme="1"/>
      <name val="Calibri"/>
      <family val="2"/>
      <scheme val="minor"/>
    </font>
    <font>
      <sz val="12"/>
      <color rgb="FF000000"/>
      <name val="Calibri"/>
      <family val="2"/>
    </font>
    <font>
      <sz val="10"/>
      <color rgb="FF000000"/>
      <name val="Calibri"/>
      <family val="2"/>
    </font>
    <font>
      <b/>
      <sz val="12"/>
      <color rgb="FF000000"/>
      <name val="Calibri"/>
      <family val="2"/>
    </font>
    <font>
      <i/>
      <sz val="10"/>
      <color rgb="FF000000"/>
      <name val="Calibri"/>
      <family val="2"/>
    </font>
  </fonts>
  <fills count="6">
    <fill>
      <patternFill patternType="none"/>
    </fill>
    <fill>
      <patternFill patternType="gray125"/>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
      <patternFill patternType="solid">
        <fgColor theme="7" tint="0.7999816888943144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44" fontId="1" fillId="0" borderId="0" applyFont="0" applyFill="0" applyBorder="0" applyAlignment="0" applyProtection="0"/>
  </cellStyleXfs>
  <cellXfs count="100">
    <xf numFmtId="0" fontId="0" fillId="0" borderId="0" xfId="0"/>
    <xf numFmtId="0" fontId="5" fillId="0" borderId="1" xfId="0" applyFont="1" applyBorder="1" applyAlignment="1" applyProtection="1">
      <alignment horizontal="center"/>
      <protection hidden="1"/>
    </xf>
    <xf numFmtId="0" fontId="3" fillId="3" borderId="1" xfId="0" applyFont="1" applyFill="1" applyBorder="1" applyAlignment="1" applyProtection="1">
      <alignment horizontal="center"/>
      <protection hidden="1"/>
    </xf>
    <xf numFmtId="0" fontId="0" fillId="0" borderId="0" xfId="0" applyAlignment="1">
      <alignment horizontal="right"/>
    </xf>
    <xf numFmtId="0" fontId="2" fillId="0" borderId="0" xfId="0" applyFont="1"/>
    <xf numFmtId="14" fontId="2" fillId="0" borderId="0" xfId="0" applyNumberFormat="1" applyFont="1" applyAlignment="1">
      <alignment horizontal="right"/>
    </xf>
    <xf numFmtId="0" fontId="5" fillId="3" borderId="3" xfId="0" applyFont="1" applyFill="1" applyBorder="1" applyAlignment="1" applyProtection="1">
      <alignment horizontal="centerContinuous"/>
      <protection hidden="1"/>
    </xf>
    <xf numFmtId="0" fontId="0" fillId="0" borderId="0" xfId="0" applyAlignment="1">
      <alignment horizontal="center"/>
    </xf>
    <xf numFmtId="0" fontId="9" fillId="0" borderId="1" xfId="0" applyFont="1" applyBorder="1" applyAlignment="1" applyProtection="1">
      <alignment horizontal="center"/>
      <protection hidden="1"/>
    </xf>
    <xf numFmtId="0" fontId="10" fillId="0" borderId="1" xfId="0" applyFont="1" applyBorder="1" applyAlignment="1" applyProtection="1">
      <alignment horizontal="center"/>
      <protection hidden="1"/>
    </xf>
    <xf numFmtId="0" fontId="9" fillId="4" borderId="1" xfId="0" applyFont="1" applyFill="1" applyBorder="1" applyAlignment="1" applyProtection="1">
      <alignment horizontal="center"/>
      <protection hidden="1"/>
    </xf>
    <xf numFmtId="0" fontId="9" fillId="0" borderId="1" xfId="0" applyFont="1" applyBorder="1" applyAlignment="1" applyProtection="1">
      <alignment horizontal="center" wrapText="1"/>
      <protection hidden="1"/>
    </xf>
    <xf numFmtId="0" fontId="9" fillId="0" borderId="1" xfId="0" applyFont="1" applyBorder="1" applyProtection="1">
      <protection hidden="1"/>
    </xf>
    <xf numFmtId="0" fontId="11" fillId="0" borderId="1" xfId="0" applyFont="1" applyBorder="1" applyProtection="1">
      <protection hidden="1"/>
    </xf>
    <xf numFmtId="44" fontId="12" fillId="0" borderId="1" xfId="1" applyFont="1" applyBorder="1"/>
    <xf numFmtId="0" fontId="11" fillId="5" borderId="1" xfId="0" applyFont="1" applyFill="1" applyBorder="1" applyProtection="1">
      <protection locked="0"/>
    </xf>
    <xf numFmtId="0" fontId="11" fillId="4" borderId="1" xfId="0" applyFont="1" applyFill="1" applyBorder="1" applyAlignment="1" applyProtection="1">
      <alignment horizontal="center" wrapText="1"/>
      <protection hidden="1"/>
    </xf>
    <xf numFmtId="0" fontId="11" fillId="5" borderId="5" xfId="0" applyFont="1" applyFill="1" applyBorder="1" applyAlignment="1" applyProtection="1">
      <alignment horizontal="center" wrapText="1"/>
      <protection locked="0"/>
    </xf>
    <xf numFmtId="0" fontId="11" fillId="4" borderId="6" xfId="0" applyFont="1" applyFill="1" applyBorder="1" applyAlignment="1" applyProtection="1">
      <alignment wrapText="1"/>
      <protection hidden="1"/>
    </xf>
    <xf numFmtId="0" fontId="11" fillId="4" borderId="7" xfId="0" applyFont="1" applyFill="1" applyBorder="1" applyAlignment="1" applyProtection="1">
      <alignment wrapText="1"/>
      <protection hidden="1"/>
    </xf>
    <xf numFmtId="0" fontId="11" fillId="5" borderId="5" xfId="0" applyFont="1" applyFill="1" applyBorder="1" applyAlignment="1" applyProtection="1">
      <alignment horizontal="right" wrapText="1"/>
      <protection locked="0"/>
    </xf>
    <xf numFmtId="0" fontId="9" fillId="0" borderId="1" xfId="0" applyFont="1" applyBorder="1" applyAlignment="1" applyProtection="1">
      <alignment horizontal="left" wrapText="1"/>
      <protection hidden="1"/>
    </xf>
    <xf numFmtId="0" fontId="11" fillId="0" borderId="1" xfId="0" applyFont="1" applyBorder="1" applyAlignment="1" applyProtection="1">
      <alignment horizontal="center"/>
      <protection hidden="1"/>
    </xf>
    <xf numFmtId="44" fontId="11" fillId="0" borderId="1" xfId="1" applyFont="1" applyFill="1" applyBorder="1" applyAlignment="1" applyProtection="1">
      <protection hidden="1"/>
    </xf>
    <xf numFmtId="0" fontId="11" fillId="0" borderId="1" xfId="0" applyFont="1" applyBorder="1"/>
    <xf numFmtId="0" fontId="11" fillId="0" borderId="1" xfId="0" applyFont="1" applyBorder="1" applyAlignment="1">
      <alignment horizontal="center"/>
    </xf>
    <xf numFmtId="44" fontId="11" fillId="0" borderId="1" xfId="1" applyFont="1" applyBorder="1" applyAlignment="1"/>
    <xf numFmtId="0" fontId="11" fillId="0" borderId="1" xfId="0" applyFont="1" applyBorder="1" applyAlignment="1">
      <alignment wrapText="1"/>
    </xf>
    <xf numFmtId="0" fontId="13" fillId="0" borderId="5" xfId="0" applyFont="1" applyBorder="1" applyAlignment="1" applyProtection="1">
      <alignment horizontal="center"/>
      <protection hidden="1"/>
    </xf>
    <xf numFmtId="44" fontId="11" fillId="0" borderId="5" xfId="1" applyFont="1" applyBorder="1" applyAlignment="1" applyProtection="1">
      <protection hidden="1"/>
    </xf>
    <xf numFmtId="0" fontId="11" fillId="5" borderId="5" xfId="0" applyFont="1" applyFill="1" applyBorder="1" applyProtection="1">
      <protection locked="0"/>
    </xf>
    <xf numFmtId="0" fontId="13" fillId="0" borderId="1" xfId="0" applyFont="1" applyBorder="1" applyAlignment="1" applyProtection="1">
      <alignment horizontal="center"/>
      <protection hidden="1"/>
    </xf>
    <xf numFmtId="44" fontId="11" fillId="4" borderId="1" xfId="1" applyFont="1" applyFill="1" applyBorder="1" applyAlignment="1" applyProtection="1">
      <protection hidden="1"/>
    </xf>
    <xf numFmtId="0" fontId="11" fillId="0" borderId="1" xfId="0" applyFont="1" applyBorder="1" applyAlignment="1" applyProtection="1">
      <alignment wrapText="1"/>
      <protection hidden="1"/>
    </xf>
    <xf numFmtId="8" fontId="11" fillId="0" borderId="1" xfId="1" applyNumberFormat="1" applyFont="1" applyFill="1" applyBorder="1" applyAlignment="1" applyProtection="1">
      <protection hidden="1"/>
    </xf>
    <xf numFmtId="44" fontId="11" fillId="0" borderId="1" xfId="0" applyNumberFormat="1" applyFont="1" applyBorder="1" applyAlignment="1" applyProtection="1">
      <alignment horizontal="right"/>
      <protection hidden="1"/>
    </xf>
    <xf numFmtId="0" fontId="11" fillId="0" borderId="1" xfId="0" applyFont="1" applyBorder="1" applyAlignment="1" applyProtection="1">
      <alignment vertical="center" wrapText="1"/>
      <protection hidden="1"/>
    </xf>
    <xf numFmtId="49" fontId="13" fillId="0" borderId="1" xfId="0" applyNumberFormat="1" applyFont="1" applyBorder="1" applyAlignment="1" applyProtection="1">
      <alignment wrapText="1" shrinkToFit="1"/>
      <protection hidden="1"/>
    </xf>
    <xf numFmtId="0" fontId="11" fillId="0" borderId="1" xfId="0" applyFont="1" applyBorder="1" applyAlignment="1" applyProtection="1">
      <alignment horizontal="centerContinuous"/>
      <protection hidden="1"/>
    </xf>
    <xf numFmtId="0" fontId="11" fillId="0" borderId="4" xfId="0" applyFont="1" applyBorder="1" applyAlignment="1" applyProtection="1">
      <alignment horizontal="centerContinuous"/>
      <protection hidden="1"/>
    </xf>
    <xf numFmtId="0" fontId="11" fillId="0" borderId="7" xfId="0" applyFont="1" applyBorder="1" applyAlignment="1" applyProtection="1">
      <alignment horizontal="centerContinuous"/>
      <protection hidden="1"/>
    </xf>
    <xf numFmtId="0" fontId="11" fillId="0" borderId="2" xfId="0" applyFont="1" applyBorder="1" applyAlignment="1" applyProtection="1">
      <alignment horizontal="centerContinuous"/>
      <protection hidden="1"/>
    </xf>
    <xf numFmtId="0" fontId="11" fillId="0" borderId="8" xfId="0" applyFont="1" applyBorder="1" applyAlignment="1" applyProtection="1">
      <alignment horizontal="centerContinuous"/>
      <protection hidden="1"/>
    </xf>
    <xf numFmtId="0" fontId="11" fillId="0" borderId="9" xfId="0" applyFont="1" applyBorder="1" applyProtection="1">
      <protection hidden="1"/>
    </xf>
    <xf numFmtId="0" fontId="11" fillId="5" borderId="0" xfId="0" applyFont="1" applyFill="1" applyAlignment="1" applyProtection="1">
      <alignment wrapText="1"/>
      <protection locked="0"/>
    </xf>
    <xf numFmtId="0" fontId="11" fillId="0" borderId="0" xfId="0" applyFont="1"/>
    <xf numFmtId="164" fontId="11" fillId="0" borderId="0" xfId="0" applyNumberFormat="1" applyFont="1"/>
    <xf numFmtId="0" fontId="15" fillId="0" borderId="0" xfId="0" applyFont="1"/>
    <xf numFmtId="0" fontId="5" fillId="3" borderId="4" xfId="0" applyFont="1" applyFill="1" applyBorder="1" applyAlignment="1" applyProtection="1">
      <alignment horizontal="centerContinuous" wrapText="1"/>
      <protection hidden="1"/>
    </xf>
    <xf numFmtId="0" fontId="5" fillId="3" borderId="4" xfId="0" applyFont="1" applyFill="1" applyBorder="1" applyAlignment="1" applyProtection="1">
      <alignment horizontal="centerContinuous"/>
      <protection hidden="1"/>
    </xf>
    <xf numFmtId="0" fontId="5" fillId="3" borderId="1" xfId="0" applyFont="1" applyFill="1" applyBorder="1" applyAlignment="1" applyProtection="1">
      <alignment horizontal="centerContinuous"/>
      <protection hidden="1"/>
    </xf>
    <xf numFmtId="0" fontId="9" fillId="0" borderId="10" xfId="0" applyFont="1" applyBorder="1" applyAlignment="1">
      <alignment horizontal="right" vertical="top"/>
    </xf>
    <xf numFmtId="0" fontId="11" fillId="0" borderId="2" xfId="0" applyFont="1" applyBorder="1"/>
    <xf numFmtId="0" fontId="11" fillId="0" borderId="11" xfId="0" applyFont="1" applyBorder="1" applyAlignment="1">
      <alignment horizontal="right"/>
    </xf>
    <xf numFmtId="164" fontId="11" fillId="0" borderId="12" xfId="0" applyNumberFormat="1" applyFont="1" applyBorder="1"/>
    <xf numFmtId="0" fontId="11" fillId="0" borderId="13" xfId="0" applyFont="1" applyBorder="1" applyAlignment="1">
      <alignment horizontal="right"/>
    </xf>
    <xf numFmtId="0" fontId="11" fillId="0" borderId="3" xfId="0" applyFont="1" applyBorder="1"/>
    <xf numFmtId="0" fontId="11" fillId="0" borderId="14" xfId="0" applyFont="1" applyBorder="1"/>
    <xf numFmtId="0" fontId="5" fillId="3" borderId="10" xfId="0" applyFont="1" applyFill="1" applyBorder="1" applyAlignment="1" applyProtection="1">
      <alignment horizontal="centerContinuous"/>
      <protection hidden="1"/>
    </xf>
    <xf numFmtId="0" fontId="5" fillId="3" borderId="2" xfId="0" applyFont="1" applyFill="1" applyBorder="1" applyAlignment="1" applyProtection="1">
      <alignment horizontal="centerContinuous"/>
      <protection hidden="1"/>
    </xf>
    <xf numFmtId="0" fontId="5" fillId="3" borderId="8" xfId="0" applyFont="1" applyFill="1" applyBorder="1" applyAlignment="1" applyProtection="1">
      <alignment horizontal="centerContinuous"/>
      <protection hidden="1"/>
    </xf>
    <xf numFmtId="0" fontId="11" fillId="0" borderId="10" xfId="0" applyFont="1" applyBorder="1" applyAlignment="1">
      <alignment horizontal="right"/>
    </xf>
    <xf numFmtId="0" fontId="11" fillId="5" borderId="2" xfId="0" applyFont="1" applyFill="1" applyBorder="1" applyAlignment="1" applyProtection="1">
      <alignment wrapText="1"/>
      <protection locked="0"/>
    </xf>
    <xf numFmtId="0" fontId="11" fillId="5" borderId="8" xfId="0" applyFont="1" applyFill="1" applyBorder="1" applyAlignment="1" applyProtection="1">
      <alignment horizontal="right"/>
      <protection locked="0"/>
    </xf>
    <xf numFmtId="0" fontId="11" fillId="5" borderId="12" xfId="0" applyFont="1" applyFill="1" applyBorder="1" applyAlignment="1" applyProtection="1">
      <alignment horizontal="right"/>
      <protection locked="0"/>
    </xf>
    <xf numFmtId="0" fontId="14" fillId="2" borderId="10" xfId="0" applyFont="1" applyFill="1" applyBorder="1" applyAlignment="1" applyProtection="1">
      <alignment horizontal="centerContinuous"/>
      <protection hidden="1"/>
    </xf>
    <xf numFmtId="0" fontId="15" fillId="2" borderId="2" xfId="0" applyFont="1" applyFill="1" applyBorder="1" applyAlignment="1" applyProtection="1">
      <alignment horizontal="centerContinuous"/>
      <protection hidden="1"/>
    </xf>
    <xf numFmtId="0" fontId="15" fillId="2" borderId="8" xfId="0" applyFont="1" applyFill="1" applyBorder="1" applyAlignment="1" applyProtection="1">
      <alignment horizontal="centerContinuous"/>
      <protection hidden="1"/>
    </xf>
    <xf numFmtId="0" fontId="6" fillId="4" borderId="1" xfId="0" applyFont="1" applyFill="1" applyBorder="1" applyAlignment="1" applyProtection="1">
      <alignment horizontal="center"/>
      <protection hidden="1"/>
    </xf>
    <xf numFmtId="0" fontId="5" fillId="3" borderId="13" xfId="0" applyFont="1" applyFill="1" applyBorder="1" applyAlignment="1" applyProtection="1">
      <alignment horizontal="centerContinuous"/>
      <protection hidden="1"/>
    </xf>
    <xf numFmtId="0" fontId="5" fillId="3" borderId="14" xfId="0" applyFont="1" applyFill="1" applyBorder="1" applyAlignment="1" applyProtection="1">
      <alignment horizontal="centerContinuous"/>
      <protection hidden="1"/>
    </xf>
    <xf numFmtId="0" fontId="9" fillId="0" borderId="1" xfId="0" applyFont="1" applyBorder="1" applyAlignment="1" applyProtection="1">
      <alignment horizontal="right"/>
      <protection hidden="1"/>
    </xf>
    <xf numFmtId="0" fontId="5" fillId="3" borderId="6" xfId="0" applyFont="1" applyFill="1" applyBorder="1" applyAlignment="1" applyProtection="1">
      <alignment horizontal="centerContinuous" wrapText="1"/>
      <protection hidden="1"/>
    </xf>
    <xf numFmtId="0" fontId="5" fillId="3" borderId="7" xfId="0" applyFont="1" applyFill="1" applyBorder="1" applyAlignment="1" applyProtection="1">
      <alignment horizontal="centerContinuous" wrapText="1"/>
      <protection hidden="1"/>
    </xf>
    <xf numFmtId="0" fontId="5" fillId="3" borderId="6" xfId="0" applyFont="1" applyFill="1" applyBorder="1" applyAlignment="1" applyProtection="1">
      <alignment horizontal="centerContinuous"/>
      <protection hidden="1"/>
    </xf>
    <xf numFmtId="0" fontId="5" fillId="3" borderId="7" xfId="0" applyFont="1" applyFill="1" applyBorder="1" applyAlignment="1" applyProtection="1">
      <alignment horizontal="centerContinuous"/>
      <protection hidden="1"/>
    </xf>
    <xf numFmtId="0" fontId="9" fillId="0" borderId="1" xfId="0" applyFont="1" applyBorder="1" applyAlignment="1" applyProtection="1">
      <alignment wrapText="1"/>
      <protection hidden="1"/>
    </xf>
    <xf numFmtId="0" fontId="11" fillId="0" borderId="5" xfId="0" applyFont="1" applyBorder="1" applyAlignment="1" applyProtection="1">
      <alignment wrapText="1"/>
      <protection hidden="1"/>
    </xf>
    <xf numFmtId="0" fontId="11" fillId="0" borderId="6" xfId="0" applyFont="1" applyBorder="1" applyAlignment="1" applyProtection="1">
      <alignment horizontal="centerContinuous"/>
      <protection hidden="1"/>
    </xf>
    <xf numFmtId="0" fontId="11" fillId="0" borderId="10" xfId="0" applyFont="1" applyBorder="1" applyAlignment="1" applyProtection="1">
      <alignment horizontal="centerContinuous"/>
      <protection hidden="1"/>
    </xf>
    <xf numFmtId="44" fontId="11" fillId="0" borderId="9" xfId="0" applyNumberFormat="1" applyFont="1" applyBorder="1" applyAlignment="1" applyProtection="1">
      <alignment horizontal="right"/>
      <protection hidden="1"/>
    </xf>
    <xf numFmtId="0" fontId="5" fillId="0" borderId="4" xfId="0" applyFont="1" applyBorder="1" applyAlignment="1" applyProtection="1">
      <alignment horizontal="centerContinuous"/>
      <protection hidden="1"/>
    </xf>
    <xf numFmtId="0" fontId="5" fillId="0" borderId="7" xfId="0" applyFont="1" applyBorder="1" applyAlignment="1" applyProtection="1">
      <alignment horizontal="centerContinuous"/>
      <protection hidden="1"/>
    </xf>
    <xf numFmtId="0" fontId="5" fillId="0" borderId="3" xfId="0" applyFont="1" applyBorder="1" applyAlignment="1" applyProtection="1">
      <alignment horizontal="centerContinuous" vertical="center" wrapText="1"/>
      <protection hidden="1"/>
    </xf>
    <xf numFmtId="0" fontId="5" fillId="0" borderId="14" xfId="0" applyFont="1" applyBorder="1" applyAlignment="1" applyProtection="1">
      <alignment horizontal="centerContinuous" vertical="center" wrapText="1"/>
      <protection hidden="1"/>
    </xf>
    <xf numFmtId="0" fontId="4" fillId="4" borderId="1" xfId="0" applyFont="1" applyFill="1" applyBorder="1" applyAlignment="1" applyProtection="1">
      <alignment wrapText="1"/>
      <protection hidden="1"/>
    </xf>
    <xf numFmtId="44" fontId="12" fillId="0" borderId="1" xfId="1" applyFont="1" applyFill="1" applyBorder="1"/>
    <xf numFmtId="0" fontId="2" fillId="0" borderId="0" xfId="0" applyFont="1" applyAlignment="1">
      <alignment horizontal="center"/>
    </xf>
    <xf numFmtId="0" fontId="11" fillId="0" borderId="6" xfId="0" applyFont="1" applyBorder="1" applyAlignment="1" applyProtection="1">
      <alignment wrapText="1"/>
      <protection hidden="1"/>
    </xf>
    <xf numFmtId="0" fontId="16" fillId="0" borderId="1" xfId="0" applyFont="1" applyBorder="1" applyProtection="1">
      <protection hidden="1"/>
    </xf>
    <xf numFmtId="0" fontId="9" fillId="0" borderId="6" xfId="0" applyFont="1" applyBorder="1" applyAlignment="1" applyProtection="1">
      <alignment horizontal="centerContinuous"/>
      <protection hidden="1"/>
    </xf>
    <xf numFmtId="0" fontId="9" fillId="0" borderId="3" xfId="0" applyFont="1" applyBorder="1" applyAlignment="1" applyProtection="1">
      <alignment horizontal="centerContinuous" vertical="center" wrapText="1"/>
      <protection hidden="1"/>
    </xf>
    <xf numFmtId="0" fontId="17" fillId="0" borderId="13" xfId="0" applyFont="1" applyBorder="1" applyAlignment="1" applyProtection="1">
      <alignment horizontal="centerContinuous" vertical="center" wrapText="1"/>
      <protection hidden="1"/>
    </xf>
    <xf numFmtId="49" fontId="18" fillId="0" borderId="1" xfId="0" applyNumberFormat="1" applyFont="1" applyBorder="1" applyAlignment="1" applyProtection="1">
      <alignment wrapText="1" shrinkToFit="1"/>
      <protection hidden="1"/>
    </xf>
    <xf numFmtId="6" fontId="11" fillId="0" borderId="1" xfId="1" applyNumberFormat="1" applyFont="1" applyFill="1" applyBorder="1" applyAlignment="1" applyProtection="1">
      <protection hidden="1"/>
    </xf>
    <xf numFmtId="0" fontId="18" fillId="0" borderId="1" xfId="0" applyFont="1" applyBorder="1" applyAlignment="1" applyProtection="1">
      <alignment wrapText="1"/>
      <protection hidden="1"/>
    </xf>
    <xf numFmtId="6" fontId="11" fillId="0" borderId="5" xfId="1" applyNumberFormat="1" applyFont="1" applyBorder="1" applyAlignment="1" applyProtection="1">
      <protection hidden="1"/>
    </xf>
    <xf numFmtId="0" fontId="16" fillId="0" borderId="1" xfId="0" applyFont="1" applyBorder="1" applyAlignment="1" applyProtection="1">
      <alignment horizontal="center" vertical="center"/>
      <protection hidden="1"/>
    </xf>
    <xf numFmtId="0" fontId="16" fillId="0" borderId="1" xfId="0" applyFont="1" applyBorder="1" applyAlignment="1" applyProtection="1">
      <alignment horizontal="center"/>
      <protection hidden="1"/>
    </xf>
    <xf numFmtId="8" fontId="11" fillId="0" borderId="1" xfId="0" applyNumberFormat="1" applyFont="1" applyBorder="1" applyAlignment="1" applyProtection="1">
      <alignment horizontal="right" wrapText="1"/>
      <protection hidden="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75"/>
  <sheetViews>
    <sheetView tabSelected="1" view="pageLayout" zoomScale="90" zoomScaleNormal="150" zoomScaleSheetLayoutView="115" zoomScalePageLayoutView="90" workbookViewId="0">
      <selection activeCell="D9" sqref="D9"/>
    </sheetView>
  </sheetViews>
  <sheetFormatPr defaultColWidth="6.7109375" defaultRowHeight="15" x14ac:dyDescent="0.25"/>
  <cols>
    <col min="1" max="1" width="38.28515625" customWidth="1"/>
    <col min="2" max="2" width="18.5703125" customWidth="1"/>
    <col min="3" max="3" width="15.42578125" bestFit="1" customWidth="1"/>
    <col min="4" max="4" width="17.28515625" bestFit="1" customWidth="1"/>
    <col min="5" max="5" width="16.7109375" style="3" customWidth="1"/>
  </cols>
  <sheetData>
    <row r="1" spans="1:5" s="4" customFormat="1" x14ac:dyDescent="0.25">
      <c r="A1" s="4" t="s">
        <v>0</v>
      </c>
      <c r="E1" s="5">
        <v>46327</v>
      </c>
    </row>
    <row r="2" spans="1:5" s="47" customFormat="1" ht="21" x14ac:dyDescent="0.35">
      <c r="A2" s="65" t="s">
        <v>1</v>
      </c>
      <c r="B2" s="66"/>
      <c r="C2" s="66"/>
      <c r="D2" s="66"/>
      <c r="E2" s="67"/>
    </row>
    <row r="3" spans="1:5" s="7" customFormat="1" ht="21" x14ac:dyDescent="0.35">
      <c r="A3" s="1" t="s">
        <v>2</v>
      </c>
      <c r="B3" s="8" t="s">
        <v>3</v>
      </c>
      <c r="C3" s="1">
        <v>16</v>
      </c>
      <c r="D3" s="9" t="s">
        <v>4</v>
      </c>
      <c r="E3" s="68" t="s">
        <v>5</v>
      </c>
    </row>
    <row r="4" spans="1:5" s="7" customFormat="1" ht="15" customHeight="1" x14ac:dyDescent="0.25">
      <c r="A4" s="8" t="s">
        <v>6</v>
      </c>
      <c r="B4" s="10">
        <v>4400036793</v>
      </c>
      <c r="C4" s="8" t="s">
        <v>7</v>
      </c>
      <c r="D4" s="11" t="s">
        <v>8</v>
      </c>
      <c r="E4" s="11"/>
    </row>
    <row r="5" spans="1:5" s="47" customFormat="1" ht="21" x14ac:dyDescent="0.35">
      <c r="A5" s="69" t="s">
        <v>9</v>
      </c>
      <c r="B5" s="6"/>
      <c r="C5" s="6"/>
      <c r="D5" s="6"/>
      <c r="E5" s="70"/>
    </row>
    <row r="6" spans="1:5" ht="15.75" x14ac:dyDescent="0.25">
      <c r="A6" s="12" t="s">
        <v>10</v>
      </c>
      <c r="B6" s="12" t="s">
        <v>11</v>
      </c>
      <c r="C6" s="12" t="s">
        <v>12</v>
      </c>
      <c r="D6" s="12" t="s">
        <v>13</v>
      </c>
      <c r="E6" s="71" t="s">
        <v>14</v>
      </c>
    </row>
    <row r="7" spans="1:5" ht="15.75" x14ac:dyDescent="0.25">
      <c r="A7" s="33" t="s">
        <v>15</v>
      </c>
      <c r="B7" s="13" t="s">
        <v>16</v>
      </c>
      <c r="C7" s="14">
        <v>45689</v>
      </c>
      <c r="D7" s="15"/>
      <c r="E7" s="35">
        <f>$C7*D7</f>
        <v>0</v>
      </c>
    </row>
    <row r="8" spans="1:5" ht="15.75" x14ac:dyDescent="0.25">
      <c r="A8" s="33" t="s">
        <v>17</v>
      </c>
      <c r="B8" s="13" t="s">
        <v>18</v>
      </c>
      <c r="C8" s="14">
        <v>47249</v>
      </c>
      <c r="D8" s="15"/>
      <c r="E8" s="35">
        <f>$C8*D8</f>
        <v>0</v>
      </c>
    </row>
    <row r="9" spans="1:5" ht="28.5" x14ac:dyDescent="0.25">
      <c r="A9" s="33" t="s">
        <v>19</v>
      </c>
      <c r="B9" s="13" t="s">
        <v>20</v>
      </c>
      <c r="C9" s="86">
        <v>43990</v>
      </c>
      <c r="D9" s="15"/>
      <c r="E9" s="35">
        <f>$C9*D9</f>
        <v>0</v>
      </c>
    </row>
    <row r="10" spans="1:5" ht="21" customHeight="1" x14ac:dyDescent="0.25">
      <c r="A10" s="33" t="s">
        <v>21</v>
      </c>
      <c r="B10" s="13" t="s">
        <v>22</v>
      </c>
      <c r="C10" s="86">
        <v>48353</v>
      </c>
      <c r="D10" s="15"/>
      <c r="E10" s="35">
        <f>$C10*D10</f>
        <v>0</v>
      </c>
    </row>
    <row r="11" spans="1:5" s="47" customFormat="1" ht="21" x14ac:dyDescent="0.35">
      <c r="A11" s="72" t="s">
        <v>23</v>
      </c>
      <c r="B11" s="48"/>
      <c r="C11" s="48"/>
      <c r="D11" s="48"/>
      <c r="E11" s="73"/>
    </row>
    <row r="12" spans="1:5" ht="15" customHeight="1" x14ac:dyDescent="0.25">
      <c r="A12" s="16" t="s">
        <v>24</v>
      </c>
      <c r="B12" s="17"/>
      <c r="C12" s="18" t="s">
        <v>25</v>
      </c>
      <c r="D12" s="19"/>
      <c r="E12" s="20"/>
    </row>
    <row r="13" spans="1:5" s="47" customFormat="1" ht="21" x14ac:dyDescent="0.35">
      <c r="A13" s="74" t="s">
        <v>26</v>
      </c>
      <c r="B13" s="49"/>
      <c r="C13" s="49"/>
      <c r="D13" s="49"/>
      <c r="E13" s="75"/>
    </row>
    <row r="14" spans="1:5" ht="14.45" customHeight="1" x14ac:dyDescent="0.25">
      <c r="A14" s="76" t="s">
        <v>27</v>
      </c>
      <c r="B14" s="12" t="s">
        <v>28</v>
      </c>
      <c r="C14" s="21" t="s">
        <v>29</v>
      </c>
      <c r="D14" s="12" t="s">
        <v>30</v>
      </c>
      <c r="E14" s="71" t="s">
        <v>14</v>
      </c>
    </row>
    <row r="15" spans="1:5" ht="15.75" x14ac:dyDescent="0.25">
      <c r="A15" s="33" t="s">
        <v>31</v>
      </c>
      <c r="B15" s="22" t="s">
        <v>32</v>
      </c>
      <c r="C15" s="23">
        <v>409</v>
      </c>
      <c r="D15" s="15"/>
      <c r="E15" s="35">
        <f t="shared" ref="E15:E37" si="0">IF(D15="Yes",$C15*SUM($D$7:$D$9),0)</f>
        <v>0</v>
      </c>
    </row>
    <row r="16" spans="1:5" ht="15.75" x14ac:dyDescent="0.25">
      <c r="A16" s="33" t="s">
        <v>33</v>
      </c>
      <c r="B16" s="22" t="s">
        <v>34</v>
      </c>
      <c r="C16" s="23">
        <v>409</v>
      </c>
      <c r="D16" s="15"/>
      <c r="E16" s="35">
        <f t="shared" ref="E16" si="1">IF(D16="Yes",$C16*SUM($D$7:$D$9),0)</f>
        <v>0</v>
      </c>
    </row>
    <row r="17" spans="1:5" ht="15.75" x14ac:dyDescent="0.25">
      <c r="A17" s="33" t="s">
        <v>35</v>
      </c>
      <c r="B17" s="22" t="s">
        <v>36</v>
      </c>
      <c r="C17" s="23">
        <v>409</v>
      </c>
      <c r="D17" s="15"/>
      <c r="E17" s="35">
        <f t="shared" si="0"/>
        <v>0</v>
      </c>
    </row>
    <row r="18" spans="1:5" ht="15.75" x14ac:dyDescent="0.25">
      <c r="A18" s="88" t="s">
        <v>37</v>
      </c>
      <c r="B18" s="22" t="s">
        <v>38</v>
      </c>
      <c r="C18" s="23">
        <v>409</v>
      </c>
      <c r="D18" s="15"/>
      <c r="E18" s="35">
        <f t="shared" si="0"/>
        <v>0</v>
      </c>
    </row>
    <row r="19" spans="1:5" ht="15.75" x14ac:dyDescent="0.25">
      <c r="A19" s="88" t="s">
        <v>39</v>
      </c>
      <c r="B19" s="22" t="s">
        <v>40</v>
      </c>
      <c r="C19" s="23">
        <v>409</v>
      </c>
      <c r="D19" s="15"/>
      <c r="E19" s="35">
        <f t="shared" si="0"/>
        <v>0</v>
      </c>
    </row>
    <row r="20" spans="1:5" s="47" customFormat="1" ht="21" x14ac:dyDescent="0.35">
      <c r="A20" s="74" t="s">
        <v>41</v>
      </c>
      <c r="B20" s="49"/>
      <c r="C20" s="49"/>
      <c r="D20" s="49"/>
      <c r="E20" s="75"/>
    </row>
    <row r="21" spans="1:5" ht="15.75" x14ac:dyDescent="0.25">
      <c r="A21" s="12" t="s">
        <v>42</v>
      </c>
      <c r="B21" s="12" t="s">
        <v>28</v>
      </c>
      <c r="C21" s="21" t="s">
        <v>29</v>
      </c>
      <c r="D21" s="12" t="s">
        <v>30</v>
      </c>
      <c r="E21" s="71" t="s">
        <v>14</v>
      </c>
    </row>
    <row r="22" spans="1:5" ht="15.75" x14ac:dyDescent="0.25">
      <c r="A22" s="89" t="s">
        <v>43</v>
      </c>
      <c r="B22" s="97" t="s">
        <v>44</v>
      </c>
      <c r="C22" s="99">
        <v>1560</v>
      </c>
      <c r="D22" s="15"/>
      <c r="E22" s="35">
        <f>IF(D22="Yes",$C22*SUM($D$7:$D$10),0)</f>
        <v>0</v>
      </c>
    </row>
    <row r="23" spans="1:5" ht="15.75" x14ac:dyDescent="0.25">
      <c r="A23" s="89" t="s">
        <v>45</v>
      </c>
      <c r="B23" s="98" t="s">
        <v>46</v>
      </c>
      <c r="C23" s="99">
        <v>231</v>
      </c>
      <c r="D23" s="15"/>
      <c r="E23" s="35">
        <f>IF(D23="Yes",$C23*SUM($D$7:$D$10),0)</f>
        <v>0</v>
      </c>
    </row>
    <row r="24" spans="1:5" ht="15.75" x14ac:dyDescent="0.25">
      <c r="A24" s="33" t="s">
        <v>47</v>
      </c>
      <c r="B24" s="22" t="s">
        <v>48</v>
      </c>
      <c r="C24" s="23">
        <v>456</v>
      </c>
      <c r="D24" s="15"/>
      <c r="E24" s="35">
        <f>IF(D24="Yes",$C24*SUM($D$7:$D$10),0)</f>
        <v>0</v>
      </c>
    </row>
    <row r="25" spans="1:5" ht="15.75" x14ac:dyDescent="0.25">
      <c r="A25" s="33" t="s">
        <v>49</v>
      </c>
      <c r="B25" s="22" t="s">
        <v>50</v>
      </c>
      <c r="C25" s="23">
        <v>406</v>
      </c>
      <c r="D25" s="15"/>
      <c r="E25" s="35">
        <f>IF(D25="Yes",$C25*SUM($D$7:$D$10),0)</f>
        <v>0</v>
      </c>
    </row>
    <row r="26" spans="1:5" ht="15.75" x14ac:dyDescent="0.25">
      <c r="A26" s="24" t="s">
        <v>51</v>
      </c>
      <c r="B26" s="25" t="s">
        <v>52</v>
      </c>
      <c r="C26" s="26">
        <v>197</v>
      </c>
      <c r="D26" s="15"/>
      <c r="E26" s="35">
        <f>IF(D26="Yes",$C26*SUM($D$7:$D$10),0)</f>
        <v>0</v>
      </c>
    </row>
    <row r="27" spans="1:5" ht="15.75" x14ac:dyDescent="0.25">
      <c r="A27" s="33" t="s">
        <v>53</v>
      </c>
      <c r="B27" s="22" t="s">
        <v>54</v>
      </c>
      <c r="C27" s="23">
        <v>640</v>
      </c>
      <c r="D27" s="15"/>
      <c r="E27" s="35">
        <f>IF(D27="Yes",$C27*SUM($D$7:$D$10),0)</f>
        <v>0</v>
      </c>
    </row>
    <row r="28" spans="1:5" ht="15.75" x14ac:dyDescent="0.25">
      <c r="A28" s="33" t="s">
        <v>55</v>
      </c>
      <c r="B28" s="22" t="s">
        <v>56</v>
      </c>
      <c r="C28" s="23">
        <v>548</v>
      </c>
      <c r="D28" s="15"/>
      <c r="E28" s="35">
        <f>IF(D28="Yes",$C28*SUM($D$7:$D$10),0)</f>
        <v>0</v>
      </c>
    </row>
    <row r="29" spans="1:5" ht="15.75" x14ac:dyDescent="0.25">
      <c r="A29" s="33" t="s">
        <v>57</v>
      </c>
      <c r="B29" s="22" t="s">
        <v>58</v>
      </c>
      <c r="C29" s="23">
        <v>1192</v>
      </c>
      <c r="D29" s="15"/>
      <c r="E29" s="35">
        <f>IF(D29="Yes",$C29*SUM($D$7:$D$10),0)</f>
        <v>0</v>
      </c>
    </row>
    <row r="30" spans="1:5" ht="15.75" x14ac:dyDescent="0.25">
      <c r="A30" s="24" t="s">
        <v>59</v>
      </c>
      <c r="B30" s="25" t="s">
        <v>60</v>
      </c>
      <c r="C30" s="26">
        <v>456</v>
      </c>
      <c r="D30" s="15"/>
      <c r="E30" s="35">
        <f>IF(D30="Yes",$C30*SUM($D$7:$D$10),0)</f>
        <v>0</v>
      </c>
    </row>
    <row r="31" spans="1:5" ht="15.75" x14ac:dyDescent="0.25">
      <c r="A31" s="33" t="s">
        <v>61</v>
      </c>
      <c r="B31" s="22" t="s">
        <v>62</v>
      </c>
      <c r="C31" s="23">
        <v>272</v>
      </c>
      <c r="D31" s="15"/>
      <c r="E31" s="35">
        <f>IF(D31="Yes",$C31*SUM($D$7:$D$10),0)</f>
        <v>0</v>
      </c>
    </row>
    <row r="32" spans="1:5" ht="15.75" x14ac:dyDescent="0.25">
      <c r="A32" s="33" t="s">
        <v>63</v>
      </c>
      <c r="B32" s="22" t="s">
        <v>64</v>
      </c>
      <c r="C32" s="23" t="s">
        <v>65</v>
      </c>
      <c r="D32" s="15"/>
      <c r="E32" s="35">
        <f>IF(D32="Yes",$C32*SUM($D$7:$D$10),0)</f>
        <v>0</v>
      </c>
    </row>
    <row r="33" spans="1:5" ht="42" x14ac:dyDescent="0.25">
      <c r="A33" s="27" t="s">
        <v>66</v>
      </c>
      <c r="B33" s="25" t="s">
        <v>67</v>
      </c>
      <c r="C33" s="26">
        <v>180</v>
      </c>
      <c r="D33" s="15"/>
      <c r="E33" s="35">
        <f>IF(D33="Yes",$C33*SUM($D$7:$D$10),0)</f>
        <v>0</v>
      </c>
    </row>
    <row r="34" spans="1:5" ht="15.75" x14ac:dyDescent="0.25">
      <c r="A34" s="27" t="s">
        <v>68</v>
      </c>
      <c r="B34" s="25" t="s">
        <v>69</v>
      </c>
      <c r="C34" s="26">
        <v>1744</v>
      </c>
      <c r="D34" s="15"/>
      <c r="E34" s="35">
        <f>IF(D34="Yes",$C34*SUM($D$7:$D$10),0)</f>
        <v>0</v>
      </c>
    </row>
    <row r="35" spans="1:5" ht="15.75" x14ac:dyDescent="0.25">
      <c r="A35" s="27" t="s">
        <v>70</v>
      </c>
      <c r="B35" s="25" t="s">
        <v>71</v>
      </c>
      <c r="C35" s="26">
        <v>456</v>
      </c>
      <c r="D35" s="15"/>
      <c r="E35" s="35">
        <f>IF(D35="Yes",$C35*SUM($D$7:$D$10),0)</f>
        <v>0</v>
      </c>
    </row>
    <row r="36" spans="1:5" ht="28.5" customHeight="1" x14ac:dyDescent="0.25">
      <c r="A36" s="27" t="s">
        <v>72</v>
      </c>
      <c r="B36" s="25" t="s">
        <v>73</v>
      </c>
      <c r="C36" s="26">
        <v>200</v>
      </c>
      <c r="D36" s="15"/>
      <c r="E36" s="35">
        <f>IF(D36="Yes",$C36*SUM($D$7:$D$10),0)</f>
        <v>0</v>
      </c>
    </row>
    <row r="37" spans="1:5" ht="138.75" customHeight="1" x14ac:dyDescent="0.25">
      <c r="A37" s="95" t="s">
        <v>74</v>
      </c>
      <c r="B37" s="22" t="s">
        <v>75</v>
      </c>
      <c r="C37" s="23">
        <v>2350</v>
      </c>
      <c r="D37" s="15"/>
      <c r="E37" s="35">
        <f>IF(D37="Yes",$C37*SUM($D$7:$D$10),0)</f>
        <v>0</v>
      </c>
    </row>
    <row r="38" spans="1:5" s="47" customFormat="1" ht="21" x14ac:dyDescent="0.35">
      <c r="A38" s="58" t="s">
        <v>76</v>
      </c>
      <c r="B38" s="59"/>
      <c r="C38" s="59"/>
      <c r="D38" s="59"/>
      <c r="E38" s="60"/>
    </row>
    <row r="39" spans="1:5" s="47" customFormat="1" ht="21" x14ac:dyDescent="0.35">
      <c r="A39" s="90" t="s">
        <v>77</v>
      </c>
      <c r="B39" s="81"/>
      <c r="C39" s="81"/>
      <c r="D39" s="81"/>
      <c r="E39" s="82"/>
    </row>
    <row r="40" spans="1:5" s="47" customFormat="1" ht="16.5" customHeight="1" x14ac:dyDescent="0.35">
      <c r="A40" s="92" t="s">
        <v>78</v>
      </c>
      <c r="B40" s="91"/>
      <c r="C40" s="83"/>
      <c r="D40" s="83"/>
      <c r="E40" s="84"/>
    </row>
    <row r="41" spans="1:5" ht="18" customHeight="1" x14ac:dyDescent="0.25">
      <c r="A41" s="77" t="s">
        <v>79</v>
      </c>
      <c r="B41" s="28" t="s">
        <v>80</v>
      </c>
      <c r="C41" s="29">
        <v>2256</v>
      </c>
      <c r="D41" s="30"/>
      <c r="E41" s="35">
        <f>IF(D41="Yes",$C41*SUM($D$7:$D$10),0)</f>
        <v>0</v>
      </c>
    </row>
    <row r="42" spans="1:5" ht="1.5" customHeight="1" x14ac:dyDescent="0.25">
      <c r="A42" s="77"/>
      <c r="B42" s="28"/>
      <c r="C42" s="96"/>
      <c r="D42" s="30"/>
      <c r="E42" s="35">
        <f>IF(D42="Yes",$C42*SUM($D$7:$D$10),0)</f>
        <v>0</v>
      </c>
    </row>
    <row r="43" spans="1:5" ht="18" customHeight="1" x14ac:dyDescent="0.25">
      <c r="A43" s="33" t="s">
        <v>81</v>
      </c>
      <c r="B43" s="31" t="s">
        <v>82</v>
      </c>
      <c r="C43" s="32">
        <v>1403</v>
      </c>
      <c r="D43" s="30"/>
      <c r="E43" s="35">
        <f>IF(D43="Yes",$C43*SUM($D$7:$D$10),0)</f>
        <v>0</v>
      </c>
    </row>
    <row r="44" spans="1:5" ht="30" customHeight="1" x14ac:dyDescent="0.25">
      <c r="A44" s="33" t="s">
        <v>83</v>
      </c>
      <c r="B44" s="31" t="s">
        <v>84</v>
      </c>
      <c r="C44" s="23">
        <v>467</v>
      </c>
      <c r="D44" s="30"/>
      <c r="E44" s="35">
        <f>IF(D44="Yes",$C44*SUM($D$7:$D$10),0)</f>
        <v>0</v>
      </c>
    </row>
    <row r="45" spans="1:5" ht="29.25" customHeight="1" x14ac:dyDescent="0.25">
      <c r="A45" s="33" t="s">
        <v>85</v>
      </c>
      <c r="B45" s="31" t="s">
        <v>86</v>
      </c>
      <c r="C45" s="23">
        <v>1755</v>
      </c>
      <c r="D45" s="30"/>
      <c r="E45" s="35">
        <f>IF(D45="Yes",$C45*SUM($D$7:$D$10),0)</f>
        <v>0</v>
      </c>
    </row>
    <row r="46" spans="1:5" ht="27" customHeight="1" x14ac:dyDescent="0.25">
      <c r="A46" s="33" t="s">
        <v>87</v>
      </c>
      <c r="B46" s="31" t="s">
        <v>88</v>
      </c>
      <c r="C46" s="23">
        <v>499</v>
      </c>
      <c r="D46" s="15"/>
      <c r="E46" s="35">
        <f>IF(D46="Yes",$C46*SUM($D$7:$D$10),0)</f>
        <v>0</v>
      </c>
    </row>
    <row r="47" spans="1:5" ht="31.5" x14ac:dyDescent="0.25">
      <c r="A47" s="33" t="s">
        <v>89</v>
      </c>
      <c r="B47" s="31" t="s">
        <v>90</v>
      </c>
      <c r="C47" s="34">
        <v>3158</v>
      </c>
      <c r="D47" s="15"/>
      <c r="E47" s="35">
        <f>IF(D47="Yes",$C47*SUM($D$7:$D$10),0)</f>
        <v>0</v>
      </c>
    </row>
    <row r="48" spans="1:5" ht="31.5" x14ac:dyDescent="0.25">
      <c r="A48" s="33" t="s">
        <v>91</v>
      </c>
      <c r="B48" s="31" t="s">
        <v>92</v>
      </c>
      <c r="C48" s="34">
        <v>3664</v>
      </c>
      <c r="D48" s="15"/>
      <c r="E48" s="35">
        <f>IF(D48="Yes",$C48*SUM($D$7:$D$10),0)</f>
        <v>0</v>
      </c>
    </row>
    <row r="49" spans="1:5" ht="45" x14ac:dyDescent="0.25">
      <c r="A49" s="33" t="s">
        <v>93</v>
      </c>
      <c r="B49" s="31" t="s">
        <v>94</v>
      </c>
      <c r="C49" s="34">
        <v>1368</v>
      </c>
      <c r="D49" s="15"/>
      <c r="E49" s="35">
        <f>IF(D49="Yes",$C49*SUM($D$7:$D$10),0)</f>
        <v>0</v>
      </c>
    </row>
    <row r="50" spans="1:5" ht="45" x14ac:dyDescent="0.25">
      <c r="A50" s="33" t="s">
        <v>95</v>
      </c>
      <c r="B50" s="31" t="s">
        <v>96</v>
      </c>
      <c r="C50" s="34">
        <v>1929</v>
      </c>
      <c r="D50" s="15"/>
      <c r="E50" s="35">
        <f>IF(D50="Yes",$C50*SUM($D$7:$D$10),0)</f>
        <v>0</v>
      </c>
    </row>
    <row r="51" spans="1:5" ht="0.75" customHeight="1" x14ac:dyDescent="0.25">
      <c r="A51" s="33"/>
      <c r="B51" s="31"/>
      <c r="C51" s="34"/>
      <c r="D51" s="15"/>
      <c r="E51" s="35">
        <f>IF(D51="Yes",$C51*SUM($D$7:$D$10),0)</f>
        <v>0</v>
      </c>
    </row>
    <row r="52" spans="1:5" ht="31.5" x14ac:dyDescent="0.25">
      <c r="A52" s="33" t="s">
        <v>97</v>
      </c>
      <c r="B52" s="31" t="s">
        <v>98</v>
      </c>
      <c r="C52" s="32">
        <v>866</v>
      </c>
      <c r="D52" s="15"/>
      <c r="E52" s="35">
        <f>IF(D52="Yes",$C52*SUM($D$7:$D$10),0)</f>
        <v>0</v>
      </c>
    </row>
    <row r="53" spans="1:5" ht="31.5" x14ac:dyDescent="0.25">
      <c r="A53" s="36" t="s">
        <v>99</v>
      </c>
      <c r="B53" s="31" t="s">
        <v>100</v>
      </c>
      <c r="C53" s="32">
        <v>829</v>
      </c>
      <c r="D53" s="15"/>
      <c r="E53" s="35">
        <f>IF(D53="Yes",$C53*SUM($D$7:$D$10),0)</f>
        <v>0</v>
      </c>
    </row>
    <row r="54" spans="1:5" ht="29.25" x14ac:dyDescent="0.25">
      <c r="A54" s="93" t="s">
        <v>101</v>
      </c>
      <c r="B54" s="31" t="s">
        <v>102</v>
      </c>
      <c r="C54" s="23">
        <v>692</v>
      </c>
      <c r="D54" s="15"/>
      <c r="E54" s="35">
        <f>IF(D54="Yes",$C54*SUM($D$7:$D$10),0)</f>
        <v>0</v>
      </c>
    </row>
    <row r="55" spans="1:5" ht="31.5" x14ac:dyDescent="0.25">
      <c r="A55" s="37" t="s">
        <v>103</v>
      </c>
      <c r="B55" s="31" t="s">
        <v>104</v>
      </c>
      <c r="C55" s="23">
        <v>864</v>
      </c>
      <c r="D55" s="15"/>
      <c r="E55" s="35">
        <f>IF(D55="Yes",$C55*SUM($D$7:$D$10),0)</f>
        <v>0</v>
      </c>
    </row>
    <row r="56" spans="1:5" ht="31.5" x14ac:dyDescent="0.25">
      <c r="A56" s="33" t="s">
        <v>105</v>
      </c>
      <c r="B56" s="31" t="s">
        <v>106</v>
      </c>
      <c r="C56" s="23">
        <v>1389</v>
      </c>
      <c r="D56" s="15"/>
      <c r="E56" s="35">
        <f>IF(D56="Yes",$C56*SUM($D$7:$D$10),0)</f>
        <v>0</v>
      </c>
    </row>
    <row r="57" spans="1:5" ht="28.5" customHeight="1" x14ac:dyDescent="0.25">
      <c r="A57" s="33" t="s">
        <v>107</v>
      </c>
      <c r="B57" s="31" t="s">
        <v>108</v>
      </c>
      <c r="C57" s="23">
        <v>790</v>
      </c>
      <c r="D57" s="15"/>
      <c r="E57" s="35">
        <f>IF(D57="Yes",$C57*SUM($D$7:$D$10),0)</f>
        <v>0</v>
      </c>
    </row>
    <row r="58" spans="1:5" ht="15.75" hidden="1" x14ac:dyDescent="0.25">
      <c r="A58" s="33"/>
      <c r="B58" s="31"/>
      <c r="C58" s="94"/>
      <c r="D58" s="15"/>
      <c r="E58" s="35"/>
    </row>
    <row r="59" spans="1:5" ht="15.75" hidden="1" x14ac:dyDescent="0.25">
      <c r="A59" s="33"/>
      <c r="B59" s="31"/>
      <c r="C59" s="23"/>
      <c r="D59" s="15"/>
      <c r="E59" s="35"/>
    </row>
    <row r="60" spans="1:5" ht="15.75" x14ac:dyDescent="0.25">
      <c r="A60" s="33" t="s">
        <v>109</v>
      </c>
      <c r="B60" s="31" t="s">
        <v>110</v>
      </c>
      <c r="C60" s="32">
        <v>1435</v>
      </c>
      <c r="D60" s="15"/>
      <c r="E60" s="35">
        <f>IF(D60="Yes",$C60*SUM($D$7:$D$10),0)</f>
        <v>0</v>
      </c>
    </row>
    <row r="61" spans="1:5" ht="15.75" x14ac:dyDescent="0.25">
      <c r="A61" s="38" t="s">
        <v>111</v>
      </c>
      <c r="B61" s="38"/>
      <c r="C61" s="38"/>
      <c r="D61" s="13" t="s">
        <v>112</v>
      </c>
      <c r="E61" s="35">
        <f>IF(SUM(D7:D10)=0,0,SUM(E7:E10,E24:E60)/SUM(D7:D10))</f>
        <v>0</v>
      </c>
    </row>
    <row r="62" spans="1:5" s="47" customFormat="1" ht="21" x14ac:dyDescent="0.35">
      <c r="A62" s="50" t="s">
        <v>113</v>
      </c>
      <c r="B62" s="50"/>
      <c r="C62" s="50"/>
      <c r="D62" s="50"/>
      <c r="E62" s="50"/>
    </row>
    <row r="63" spans="1:5" ht="15.75" x14ac:dyDescent="0.25">
      <c r="A63" s="38" t="s">
        <v>114</v>
      </c>
      <c r="B63" s="38"/>
      <c r="C63" s="38"/>
      <c r="D63" s="38"/>
      <c r="E63" s="35">
        <f>ROUND(0.0035*E61,2)</f>
        <v>0</v>
      </c>
    </row>
    <row r="64" spans="1:5" ht="15.75" x14ac:dyDescent="0.25">
      <c r="A64" s="38" t="s">
        <v>115</v>
      </c>
      <c r="B64" s="38"/>
      <c r="C64" s="38"/>
      <c r="D64" s="38"/>
      <c r="E64" s="35">
        <f>5*2.25</f>
        <v>11.25</v>
      </c>
    </row>
    <row r="65" spans="1:5" ht="15.75" x14ac:dyDescent="0.25">
      <c r="A65" s="38" t="s">
        <v>116</v>
      </c>
      <c r="B65" s="38"/>
      <c r="C65" s="38"/>
      <c r="D65" s="38"/>
      <c r="E65" s="35">
        <v>18</v>
      </c>
    </row>
    <row r="66" spans="1:5" ht="15.75" x14ac:dyDescent="0.25">
      <c r="A66" s="78" t="s">
        <v>117</v>
      </c>
      <c r="B66" s="39"/>
      <c r="C66" s="40"/>
      <c r="D66" s="13" t="s">
        <v>112</v>
      </c>
      <c r="E66" s="35">
        <f>IF(SUM(E61:E65)&lt;100,0,SUM(E61:E65))</f>
        <v>0</v>
      </c>
    </row>
    <row r="67" spans="1:5" ht="15.75" x14ac:dyDescent="0.25">
      <c r="A67" s="79" t="s">
        <v>118</v>
      </c>
      <c r="B67" s="41"/>
      <c r="C67" s="42"/>
      <c r="D67" s="43" t="str">
        <f>IF(D7=0,"",IF(D7=1,"1 Vehicle",D7&amp;"Vehicles"))</f>
        <v/>
      </c>
      <c r="E67" s="80">
        <f>E66*SUM(D7:D10)</f>
        <v>0</v>
      </c>
    </row>
    <row r="68" spans="1:5" s="47" customFormat="1" ht="21" x14ac:dyDescent="0.35">
      <c r="A68" s="58" t="s">
        <v>119</v>
      </c>
      <c r="B68" s="59"/>
      <c r="C68" s="59"/>
      <c r="D68" s="59"/>
      <c r="E68" s="60"/>
    </row>
    <row r="69" spans="1:5" ht="15.75" x14ac:dyDescent="0.25">
      <c r="A69" s="61" t="s">
        <v>120</v>
      </c>
      <c r="B69" s="62"/>
      <c r="C69" s="62"/>
      <c r="D69" s="52" t="s">
        <v>121</v>
      </c>
      <c r="E69" s="63"/>
    </row>
    <row r="70" spans="1:5" ht="15.75" x14ac:dyDescent="0.25">
      <c r="A70" s="53" t="s">
        <v>122</v>
      </c>
      <c r="B70" s="44"/>
      <c r="C70" s="44"/>
      <c r="D70" s="45" t="s">
        <v>123</v>
      </c>
      <c r="E70" s="64"/>
    </row>
    <row r="71" spans="1:5" ht="15.75" x14ac:dyDescent="0.25">
      <c r="A71" s="53" t="s">
        <v>124</v>
      </c>
      <c r="B71" s="44"/>
      <c r="C71" s="44"/>
      <c r="D71" s="45" t="s">
        <v>125</v>
      </c>
      <c r="E71" s="64"/>
    </row>
    <row r="72" spans="1:5" s="47" customFormat="1" ht="21" x14ac:dyDescent="0.35">
      <c r="A72" s="58" t="s">
        <v>126</v>
      </c>
      <c r="B72" s="59"/>
      <c r="C72" s="59"/>
      <c r="D72" s="59"/>
      <c r="E72" s="60"/>
    </row>
    <row r="73" spans="1:5" ht="15.75" x14ac:dyDescent="0.25">
      <c r="A73" s="51" t="s">
        <v>127</v>
      </c>
      <c r="B73" s="52" t="s">
        <v>128</v>
      </c>
      <c r="C73" s="52"/>
      <c r="D73" s="52" t="s">
        <v>129</v>
      </c>
      <c r="E73" s="87">
        <v>310300706</v>
      </c>
    </row>
    <row r="74" spans="1:5" ht="15.75" x14ac:dyDescent="0.25">
      <c r="A74" s="53" t="s">
        <v>122</v>
      </c>
      <c r="B74" s="46" t="s">
        <v>130</v>
      </c>
      <c r="C74" s="46"/>
      <c r="D74" s="46"/>
      <c r="E74" s="54"/>
    </row>
    <row r="75" spans="1:5" ht="15.75" x14ac:dyDescent="0.25">
      <c r="A75" s="55" t="s">
        <v>124</v>
      </c>
      <c r="B75" s="56" t="s">
        <v>131</v>
      </c>
      <c r="C75" s="56"/>
      <c r="D75" s="56"/>
      <c r="E75" s="57"/>
    </row>
  </sheetData>
  <dataValidations count="1">
    <dataValidation type="list" allowBlank="1" showInputMessage="1" showErrorMessage="1" error="Only Yes or No may be entered." sqref="D41:D60 D22:D37 D15:D19" xr:uid="{00000000-0002-0000-0000-000000000000}">
      <formula1>"Yes, No"</formula1>
    </dataValidation>
  </dataValidations>
  <pageMargins left="0.45" right="0.45" top="0.75" bottom="0.75" header="0.3" footer="0.3"/>
  <pageSetup scale="91"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934CCE-8471-4AE7-BF28-E413CF809157}">
  <dimension ref="A1:A2"/>
  <sheetViews>
    <sheetView workbookViewId="0">
      <selection activeCell="A13" sqref="A13"/>
    </sheetView>
  </sheetViews>
  <sheetFormatPr defaultRowHeight="15" x14ac:dyDescent="0.25"/>
  <cols>
    <col min="1" max="1" width="113" bestFit="1" customWidth="1"/>
  </cols>
  <sheetData>
    <row r="1" spans="1:1" s="7" customFormat="1" ht="21" customHeight="1" x14ac:dyDescent="0.35">
      <c r="A1" s="2" t="s">
        <v>132</v>
      </c>
    </row>
    <row r="2" spans="1:1" ht="155.25" customHeight="1" x14ac:dyDescent="0.25">
      <c r="A2" s="85" t="s">
        <v>133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890375201E3F8418434AE71ACD52813" ma:contentTypeVersion="0" ma:contentTypeDescription="Create a new document." ma:contentTypeScope="" ma:versionID="e85fbd2aa0994b6491f5f2381f1de6f4">
  <xsd:schema xmlns:xsd="http://www.w3.org/2001/XMLSchema" xmlns:xs="http://www.w3.org/2001/XMLSchema" xmlns:p="http://schemas.microsoft.com/office/2006/metadata/properties" targetNamespace="http://schemas.microsoft.com/office/2006/metadata/properties" ma:root="true" ma:fieldsID="1b05d82d297216baf5b26c55225140d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88464BE-EAF8-4459-9845-33D7DCE6824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B46380F7-CF4A-4452-A5A8-7378D54053B1}">
  <ds:schemaRefs>
    <ds:schemaRef ds:uri="http://schemas.microsoft.com/sharepoint/v3/contenttype/forms"/>
  </ds:schemaRefs>
</ds:datastoreItem>
</file>

<file path=customXml/itemProps3.xml><?xml version="1.0" encoding="utf-8"?>
<ds:datastoreItem xmlns:ds="http://schemas.openxmlformats.org/officeDocument/2006/customXml" ds:itemID="{0701261B-E033-4BD6-9737-EE6FAA9AA9CF}">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Line 16 - Ram 1500 SSV</vt:lpstr>
      <vt:lpstr>Instructions</vt:lpstr>
    </vt:vector>
  </TitlesOfParts>
  <Manager/>
  <Company>OTS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State of Louisiana</dc:creator>
  <cp:keywords/>
  <dc:description/>
  <cp:lastModifiedBy>Raymond McKnight (DOA)</cp:lastModifiedBy>
  <cp:revision/>
  <dcterms:created xsi:type="dcterms:W3CDTF">2019-01-03T17:32:27Z</dcterms:created>
  <dcterms:modified xsi:type="dcterms:W3CDTF">2026-10-20T16:05:29Z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0x0101001890375201E3F8418434AE71ACD52813</vt:lpwstr>
  </property>
  <property fmtid="{D5CDD505-2E9C-101B-9397-08002B2CF9AE}" pid="3" name="Order">
    <vt:r8>161300</vt:r8>
  </property>
  <property fmtid="{D5CDD505-2E9C-101B-9397-08002B2CF9AE}" pid="4" name="xd_Signature">
    <vt:bool>false</vt:bool>
  </property>
  <property fmtid="{D5CDD505-2E9C-101B-9397-08002B2CF9AE}" pid="5" name="xd_ProgID">
    <vt:lpwstr/>
  </property>
  <property fmtid="{D5CDD505-2E9C-101B-9397-08002B2CF9AE}" pid="6" name="_SourceUrl">
    <vt:lpwstr/>
  </property>
  <property fmtid="{D5CDD505-2E9C-101B-9397-08002B2CF9AE}" pid="7" name="_SharedFileIndex">
    <vt:lpwstr/>
  </property>
  <property fmtid="{D5CDD505-2E9C-101B-9397-08002B2CF9AE}" pid="8" name="TemplateUrl">
    <vt:lpwstr/>
  </property>
</Properties>
</file>