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5 -  Southland Dodge\Final Order Sheets\"/>
    </mc:Choice>
  </mc:AlternateContent>
  <xr:revisionPtr revIDLastSave="0" documentId="8_{B7DAB71F-FC70-43AC-9109-56197A4680EF}" xr6:coauthVersionLast="47" xr6:coauthVersionMax="47" xr10:uidLastSave="{00000000-0000-0000-0000-000000000000}"/>
  <bookViews>
    <workbookView xWindow="28680" yWindow="-120" windowWidth="29040" windowHeight="15720" xr2:uid="{00000000-000D-0000-FFFF-FFFF00000000}"/>
  </bookViews>
  <sheets>
    <sheet name="Line 71 - Ram 1500" sheetId="1" r:id="rId1"/>
    <sheet name="Instructions" sheetId="2" r:id="rId2"/>
  </sheets>
  <definedNames>
    <definedName name="_xlnm.Print_Area" localSheetId="0">'Line 71 - Ram 1500'!$A$2:$E$56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8" i="1" l="1"/>
  <c r="E23" i="1" l="1"/>
  <c r="E24" i="1"/>
  <c r="E26" i="1"/>
  <c r="E36" i="1"/>
  <c r="E11" i="1"/>
  <c r="E34" i="1"/>
  <c r="E33" i="1"/>
  <c r="E42" i="1"/>
  <c r="E25" i="1"/>
  <c r="E27" i="1" l="1"/>
  <c r="E28" i="1"/>
  <c r="E29" i="1"/>
  <c r="E30" i="1"/>
  <c r="E31" i="1"/>
  <c r="E32" i="1"/>
  <c r="E35" i="1"/>
  <c r="E37" i="1"/>
  <c r="E38" i="1"/>
  <c r="E39" i="1"/>
  <c r="E40" i="1"/>
  <c r="E41" i="1"/>
  <c r="E18" i="1"/>
  <c r="E19" i="1"/>
  <c r="E20" i="1"/>
  <c r="E17" i="1"/>
  <c r="E7" i="1" l="1"/>
  <c r="E12" i="1" l="1"/>
  <c r="E45" i="1" l="1"/>
  <c r="E10" i="1" l="1"/>
  <c r="E44" i="1" l="1"/>
  <c r="E47" i="1" s="1"/>
</calcChain>
</file>

<file path=xl/sharedStrings.xml><?xml version="1.0" encoding="utf-8"?>
<sst xmlns="http://schemas.openxmlformats.org/spreadsheetml/2006/main" count="117" uniqueCount="105">
  <si>
    <t>This spreadsheet is not a purchase order</t>
  </si>
  <si>
    <t>Order Sheet Instructions</t>
  </si>
  <si>
    <t>Ram 1500 Quad Cab</t>
  </si>
  <si>
    <t>Contract Line</t>
  </si>
  <si>
    <t>Delivery ARO</t>
  </si>
  <si>
    <t>State Contract Number</t>
  </si>
  <si>
    <t>Vendor</t>
  </si>
  <si>
    <t>Base Vehicle</t>
  </si>
  <si>
    <t>Vehicle Description</t>
  </si>
  <si>
    <t>Order Code</t>
  </si>
  <si>
    <t>Unit Price</t>
  </si>
  <si>
    <t>Quantity</t>
  </si>
  <si>
    <t>Extended Price</t>
  </si>
  <si>
    <t>Description</t>
  </si>
  <si>
    <t>Available Exterior Colors</t>
  </si>
  <si>
    <t>(PW7) BRIGHT WHITE</t>
  </si>
  <si>
    <t>Optional Equipment</t>
  </si>
  <si>
    <t>Option Description</t>
  </si>
  <si>
    <t>Option Code</t>
  </si>
  <si>
    <t>Option Unit Price</t>
  </si>
  <si>
    <t>Add Option</t>
  </si>
  <si>
    <t>PXJ</t>
  </si>
  <si>
    <t>ADB</t>
  </si>
  <si>
    <t>MRU</t>
  </si>
  <si>
    <t>DMH</t>
  </si>
  <si>
    <t>XHC</t>
  </si>
  <si>
    <t>Cost for Each Vehicle Plus Options</t>
  </si>
  <si>
    <t>1 EA</t>
  </si>
  <si>
    <t>Additional Costs</t>
  </si>
  <si>
    <t>0.35% Contract Administrative Fee</t>
  </si>
  <si>
    <t>LA DEQ Waste Tire Fee (5 tires X $2.25 each)</t>
  </si>
  <si>
    <t>Total Cost for Each Vehicle</t>
  </si>
  <si>
    <t>Total Cost for All Vehicles</t>
  </si>
  <si>
    <t/>
  </si>
  <si>
    <t>Agency  Information</t>
  </si>
  <si>
    <t>Contact Name:</t>
  </si>
  <si>
    <t>LPAA Approval No</t>
  </si>
  <si>
    <t>Phone:</t>
  </si>
  <si>
    <t>Agency Name</t>
  </si>
  <si>
    <t>Email:</t>
  </si>
  <si>
    <t>Shopping Cart</t>
  </si>
  <si>
    <t>Vendor Information</t>
  </si>
  <si>
    <t xml:space="preserve">Vendor No. </t>
  </si>
  <si>
    <t>Color Upcharge</t>
  </si>
  <si>
    <t>Optional Colors</t>
  </si>
  <si>
    <t>DSA</t>
  </si>
  <si>
    <t>DIAMOND BLACK CRYSTAL</t>
  </si>
  <si>
    <t>GRANITE CRYSTAL MET</t>
  </si>
  <si>
    <t>PAU</t>
  </si>
  <si>
    <t>FORGED BLUE</t>
  </si>
  <si>
    <t>PCG</t>
  </si>
  <si>
    <t xml:space="preserve">ANTI-SPIN DIFFERENTIAL REAR AXLE </t>
  </si>
  <si>
    <t xml:space="preserve">LT275/65R18C OWL ON/OFF ROAD TIRES </t>
  </si>
  <si>
    <t xml:space="preserve">TRAILER BRAKE CONTROL </t>
  </si>
  <si>
    <t>CLF</t>
  </si>
  <si>
    <t>AFP</t>
  </si>
  <si>
    <t>TCP</t>
  </si>
  <si>
    <t>ALP</t>
  </si>
  <si>
    <t>SJJ</t>
  </si>
  <si>
    <t>ANT</t>
  </si>
  <si>
    <t>DT1L41-23A</t>
  </si>
  <si>
    <t>DT1L41-21A</t>
  </si>
  <si>
    <t>DT6L41-23A</t>
  </si>
  <si>
    <t>DT6L41-21A</t>
  </si>
  <si>
    <t>NC</t>
  </si>
  <si>
    <t>CKJ</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</si>
  <si>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</si>
  <si>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</si>
  <si>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Southland Dodge</t>
  </si>
  <si>
    <t>LA Safety Inspection Sticker - 2 Year</t>
  </si>
  <si>
    <t>Southland Dodge Chrysler Jeep</t>
  </si>
  <si>
    <t>Frank Teuton</t>
  </si>
  <si>
    <t>985-876-1817</t>
  </si>
  <si>
    <t>frankt@southlanddodge.com</t>
  </si>
  <si>
    <t>MOLTEN RED PEARL</t>
  </si>
  <si>
    <t>PR6</t>
  </si>
  <si>
    <t>A61</t>
  </si>
  <si>
    <t>TRADESMAN LEVEL I GROUP-CLOTH BENCH SEATS, FRONT/REAR FLOOR MATS (CARPET) REAR POWER SLIDING WINDOW</t>
  </si>
  <si>
    <t xml:space="preserve">POWER DRIVER SEAT GROUP  (REQ TRADESMAN LEVEL I GROUP) </t>
  </si>
  <si>
    <t xml:space="preserve">ADVANCED SAFETY GROUP -EVASIVE STEERING, DROWSY DRIVER DETECT, TRAFFIC SIGN RECOGNITION, INTERSECTION COLLISION ASSIST </t>
  </si>
  <si>
    <t>JKV</t>
  </si>
  <si>
    <t>115V AUXILIARY OUTLET (REQUIRES TRADESMAN LEVEL I GROUP)</t>
  </si>
  <si>
    <t>PROTECTION GROUP (4X4 ONLY) -TOW HOOKS, SKID PLATES</t>
  </si>
  <si>
    <t>AAN</t>
  </si>
  <si>
    <t xml:space="preserve">TRAILER TOW GROUP II-TRAILER BRAKE CONTROL,TRAILER LIGHT CHECK,TRAILER REVERSE STEERING CONTROL, TRAILER TIRE PRESSURE MONITORING
</t>
  </si>
  <si>
    <t>AAR</t>
  </si>
  <si>
    <t>GPG</t>
  </si>
  <si>
    <t>XMF</t>
  </si>
  <si>
    <t>2 EXTRA KEY FOBS (DEALER INSTALLED)</t>
  </si>
  <si>
    <t>XCH</t>
  </si>
  <si>
    <t>4X2 3.6  V6 ENGINE 6'4" BOX</t>
  </si>
  <si>
    <t>90-120</t>
  </si>
  <si>
    <t>Optional Configurations</t>
  </si>
  <si>
    <t>4X2 3.0 TWIN TURBO I6 6'4" BOX</t>
  </si>
  <si>
    <t>4X4 3.6L V6 6'4" BOX</t>
  </si>
  <si>
    <t>4X4 3.0 TWIN TURBO I6 6'4" BOX</t>
  </si>
  <si>
    <t xml:space="preserve">3.92 REAR AXLE RATIO (MUST HAVE TWIN TURBO 21A) </t>
  </si>
  <si>
    <t>TOWING TECHNOLOGY GROUP-TRAILER HITCH LINEUP (MUST HAVE TRAILER TOW GROUP II AND TRAILER TOW POWER MIRRORS)</t>
  </si>
  <si>
    <t>FRONT &amp; REAR RUBBER FLOOR MATS (MOPAR)</t>
  </si>
  <si>
    <t>TUBULAR SIDE STEPS-BLACK (DEALER INSTALLED-MOPAR)</t>
  </si>
  <si>
    <t>SPRAY-IN BEDLINER (MOPAR)</t>
  </si>
  <si>
    <t>ACTIVE DRIVING ASSIST SYSTEM-ADAPTIVE CRUISE W/LANE CENTERING (REQUIRES TRADESMAN LEVEL 1 GROUP)</t>
  </si>
  <si>
    <t>TRAILER TOW POWER MIRRORS W/SUPPLEMENTAL SIGNALS-BLACK (REQUIRES TRAILER TOW GROUP II)</t>
  </si>
  <si>
    <t>BLACK VINYL FLOOR (CARPET STANDARD, MUST HAVE VINYL SEATS w/VINYL FLOOR)</t>
  </si>
  <si>
    <r>
      <t>BED UTILITY GROUP -</t>
    </r>
    <r>
      <rPr>
        <i/>
        <sz val="11"/>
        <color theme="1"/>
        <rFont val="Calibri"/>
        <family val="2"/>
        <scheme val="minor"/>
      </rPr>
      <t xml:space="preserve"> 
400W INVERTER, EXTERIOR 115V AC OUTLET; ADJUST. CARGO TIE DOWN HOOKS; MOPAR BED STEP - DEPLOYABLE; MOPAR SPRAY IN BEDLINER; PICK-UP BOX LIGHTING </t>
    </r>
    <r>
      <rPr>
        <sz val="11"/>
        <color theme="1"/>
        <rFont val="Calibri"/>
        <family val="2"/>
        <scheme val="minor"/>
      </rPr>
      <t>(REQUIRES TRADESMAN LEVEL 1 GROUP)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</si>
</sst>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sz val="11"/>
      <name val="Calibri"/>
      <family val="2"/>
    </font>
    <font>
      <i/>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75">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5" borderId="13" xfId="0" applyFill="1" applyBorder="1" applyAlignment="1" applyProtection="1">
      <alignment horizontal="center" wrapText="1"/>
      <protection locked="0"/>
    </xf>
    <xf numFmtId="0" fontId="0" fillId="0" borderId="6" xfId="0" applyBorder="1" applyAlignment="1" applyProtection="1">
      <alignment horizontal="center" wrapText="1"/>
      <protection hidden="1"/>
    </xf>
    <xf numFmtId="44" fontId="0" fillId="0" borderId="5" xfId="1" applyFont="1" applyBorder="1" applyAlignment="1" applyProtection="1">
      <protection hidden="1"/>
    </xf>
    <xf numFmtId="44" fontId="0" fillId="0" borderId="6" xfId="0" applyNumberFormat="1" applyBorder="1" applyAlignment="1" applyProtection="1">
      <alignment horizontal="center"/>
      <protection hidden="1"/>
    </xf>
    <xf numFmtId="0" fontId="0" fillId="0" borderId="4" xfId="0" applyBorder="1" applyAlignment="1">
      <alignment horizontal="right"/>
    </xf>
    <xf numFmtId="0" fontId="0" fillId="0" borderId="5" xfId="0" applyBorder="1"/>
    <xf numFmtId="0" fontId="0" fillId="5" borderId="6" xfId="0" applyFill="1" applyBorder="1" applyAlignment="1" applyProtection="1">
      <alignment horizontal="left"/>
      <protection locked="0"/>
    </xf>
    <xf numFmtId="0" fontId="0" fillId="5" borderId="6" xfId="0" applyFill="1" applyBorder="1" applyAlignment="1" applyProtection="1">
      <alignment horizontal="left" wrapText="1"/>
      <protection locked="0"/>
    </xf>
    <xf numFmtId="0" fontId="9" fillId="0" borderId="6" xfId="0" applyFont="1" applyBorder="1" applyAlignment="1" applyProtection="1">
      <alignment horizontal="center"/>
      <protection hidden="1"/>
    </xf>
    <xf numFmtId="0" fontId="2" fillId="4" borderId="5" xfId="0" applyFont="1" applyFill="1" applyBorder="1" applyAlignment="1" applyProtection="1">
      <alignment horizontal="center"/>
      <protection hidden="1"/>
    </xf>
    <xf numFmtId="0" fontId="4" fillId="4" borderId="4" xfId="0" applyFont="1" applyFill="1" applyBorder="1" applyAlignment="1" applyProtection="1">
      <alignment horizontal="center" wrapText="1"/>
      <protection hidden="1"/>
    </xf>
    <xf numFmtId="44" fontId="5" fillId="4" borderId="5" xfId="1" applyFont="1" applyFill="1" applyBorder="1" applyProtection="1">
      <protection hidden="1"/>
    </xf>
    <xf numFmtId="44" fontId="0" fillId="4" borderId="5" xfId="1" applyFont="1" applyFill="1" applyBorder="1" applyAlignment="1" applyProtection="1">
      <protection hidden="1"/>
    </xf>
    <xf numFmtId="0" fontId="0" fillId="0" borderId="4" xfId="0" applyBorder="1" applyAlignment="1" applyProtection="1">
      <alignment horizontal="center" wrapText="1"/>
      <protection hidden="1"/>
    </xf>
    <xf numFmtId="0" fontId="0" fillId="0" borderId="13" xfId="0" applyBorder="1" applyAlignment="1" applyProtection="1">
      <alignment horizontal="center" wrapText="1"/>
      <protection hidden="1"/>
    </xf>
    <xf numFmtId="0" fontId="10" fillId="0" borderId="5" xfId="0" applyFont="1" applyBorder="1"/>
    <xf numFmtId="0" fontId="10" fillId="0" borderId="5" xfId="0" applyFont="1" applyBorder="1" applyAlignment="1">
      <alignment wrapText="1"/>
    </xf>
    <xf numFmtId="8" fontId="10" fillId="0" borderId="5" xfId="0" applyNumberFormat="1" applyFont="1" applyBorder="1"/>
    <xf numFmtId="0" fontId="2" fillId="0" borderId="6" xfId="0" applyFont="1" applyBorder="1" applyAlignment="1" applyProtection="1">
      <alignment horizontal="left" wrapText="1"/>
      <protection hidden="1"/>
    </xf>
    <xf numFmtId="0" fontId="2" fillId="0" borderId="13" xfId="0" applyFont="1" applyBorder="1" applyAlignment="1" applyProtection="1">
      <alignment horizontal="left" wrapText="1"/>
      <protection locked="0"/>
    </xf>
    <xf numFmtId="0" fontId="5" fillId="0" borderId="4" xfId="0" applyFont="1" applyBorder="1" applyAlignment="1" applyProtection="1">
      <alignment wrapText="1"/>
      <protection hidden="1"/>
    </xf>
    <xf numFmtId="0" fontId="5" fillId="0" borderId="5" xfId="0" applyFont="1" applyBorder="1" applyAlignment="1" applyProtection="1">
      <alignment horizontal="center"/>
      <protection hidden="1"/>
    </xf>
    <xf numFmtId="44" fontId="5" fillId="0" borderId="5" xfId="1" applyFont="1" applyBorder="1" applyAlignment="1" applyProtection="1">
      <protection hidden="1"/>
    </xf>
    <xf numFmtId="0" fontId="5" fillId="0" borderId="0" xfId="0" applyFont="1"/>
    <xf numFmtId="0" fontId="0" fillId="5" borderId="11" xfId="0" applyFill="1" applyBorder="1" applyProtection="1">
      <protection locked="0"/>
    </xf>
    <xf numFmtId="0" fontId="0" fillId="0" borderId="5" xfId="0" applyBorder="1" applyAlignment="1" applyProtection="1">
      <alignment horizontal="center"/>
      <protection hidden="1"/>
    </xf>
    <xf numFmtId="0" fontId="6" fillId="3" borderId="15" xfId="0" applyFont="1" applyFill="1" applyBorder="1" applyAlignment="1" applyProtection="1">
      <alignment horizontal="center"/>
      <protection hidden="1"/>
    </xf>
    <xf numFmtId="0" fontId="5" fillId="4" borderId="15" xfId="0" applyFont="1" applyFill="1" applyBorder="1" applyAlignment="1" applyProtection="1">
      <alignment horizontal="left" vertical="center" wrapText="1"/>
      <protection hidden="1"/>
    </xf>
    <xf numFmtId="14" fontId="0" fillId="0" borderId="0" xfId="0" applyNumberForma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2" fillId="0" borderId="5" xfId="0" applyFont="1" applyBorder="1" applyAlignment="1" applyProtection="1">
      <alignment horizontal="centerContinuous"/>
      <protection hidden="1"/>
    </xf>
    <xf numFmtId="0" fontId="2" fillId="0" borderId="6" xfId="0" applyFont="1" applyBorder="1" applyAlignment="1" applyProtection="1">
      <alignment horizontal="centerContinuous"/>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8" fillId="3" borderId="10" xfId="0" applyFont="1" applyFill="1" applyBorder="1" applyAlignment="1" applyProtection="1">
      <alignment horizontal="centerContinuous" wrapText="1"/>
      <protection hidden="1"/>
    </xf>
    <xf numFmtId="0" fontId="8" fillId="3" borderId="11" xfId="0" applyFont="1" applyFill="1" applyBorder="1" applyAlignment="1" applyProtection="1">
      <alignment horizontal="centerContinuous" wrapText="1"/>
      <protection hidden="1"/>
    </xf>
    <xf numFmtId="0" fontId="8" fillId="3" borderId="12" xfId="0" applyFont="1" applyFill="1" applyBorder="1" applyAlignment="1" applyProtection="1">
      <alignment horizontal="centerContinuous" wrapText="1"/>
      <protection hidden="1"/>
    </xf>
    <xf numFmtId="0" fontId="8" fillId="3" borderId="10"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0" fillId="0" borderId="10" xfId="0" applyBorder="1" applyAlignment="1" applyProtection="1">
      <alignment horizontal="centerContinuous"/>
      <protection hidden="1"/>
    </xf>
    <xf numFmtId="0" fontId="0" fillId="0" borderId="11" xfId="0" applyBorder="1" applyAlignment="1" applyProtection="1">
      <alignment horizontal="centerContinuous"/>
      <protection hidden="1"/>
    </xf>
    <xf numFmtId="0" fontId="0" fillId="0" borderId="16" xfId="0" applyBorder="1" applyAlignment="1" applyProtection="1">
      <alignment horizontal="centerContinuous"/>
      <protection hidden="1"/>
    </xf>
    <xf numFmtId="0" fontId="8" fillId="3" borderId="14" xfId="0" applyFont="1" applyFill="1" applyBorder="1" applyAlignment="1" applyProtection="1">
      <alignment horizontal="centerContinuous"/>
      <protection hidden="1"/>
    </xf>
    <xf numFmtId="0" fontId="0" fillId="5" borderId="5" xfId="0" applyFill="1" applyBorder="1" applyAlignment="1" applyProtection="1">
      <alignment horizontal="centerContinuous" wrapText="1"/>
      <protection locked="0"/>
    </xf>
    <xf numFmtId="0" fontId="2" fillId="4" borderId="17" xfId="0" applyFont="1" applyFill="1" applyBorder="1" applyAlignment="1">
      <alignment horizontal="right"/>
    </xf>
    <xf numFmtId="0" fontId="2" fillId="0" borderId="18" xfId="0" applyFont="1" applyBorder="1" applyAlignment="1">
      <alignment horizontal="center"/>
    </xf>
    <xf numFmtId="0" fontId="0" fillId="4" borderId="17" xfId="0" applyFill="1" applyBorder="1" applyAlignment="1">
      <alignment horizontal="right"/>
    </xf>
    <xf numFmtId="164" fontId="0" fillId="0" borderId="0" xfId="0" applyNumberFormat="1"/>
    <xf numFmtId="164" fontId="0" fillId="0" borderId="18" xfId="0" applyNumberFormat="1" applyBorder="1"/>
    <xf numFmtId="0" fontId="0" fillId="4" borderId="19" xfId="0" applyFill="1" applyBorder="1" applyAlignment="1">
      <alignment horizontal="right"/>
    </xf>
    <xf numFmtId="0" fontId="0" fillId="0" borderId="8" xfId="0" applyBorder="1"/>
    <xf numFmtId="0" fontId="0" fillId="0" borderId="20" xfId="0"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tabSelected="1" view="pageLayout" zoomScaleNormal="100" zoomScaleSheetLayoutView="130" workbookViewId="0">
      <selection activeCell="E48" sqref="E48"/>
    </sheetView>
  </sheetViews>
  <sheetFormatPr defaultRowHeight="15" x14ac:dyDescent="0.25"/>
  <cols>
    <col min="1" max="1" width="33.7109375" customWidth="1"/>
    <col min="2" max="2" width="14.28515625" customWidth="1"/>
    <col min="3" max="3" width="16.7109375" customWidth="1"/>
    <col min="4" max="4" width="17.28515625" bestFit="1" customWidth="1"/>
    <col min="5" max="5" width="16.85546875" customWidth="1"/>
  </cols>
  <sheetData>
    <row r="1" spans="1:5" ht="15.75" thickBot="1" x14ac:dyDescent="0.3">
      <c r="A1" t="s">
        <v>67</v>
      </c>
      <c r="E1" s="42">
        <v>46327</v>
      </c>
    </row>
    <row r="2" spans="1:5" ht="27.2" customHeight="1" thickTop="1" x14ac:dyDescent="0.3">
      <c r="A2" s="43" t="s">
        <v>0</v>
      </c>
      <c r="B2" s="44"/>
      <c r="C2" s="44"/>
      <c r="D2" s="44"/>
      <c r="E2" s="45"/>
    </row>
    <row r="3" spans="1:5" ht="21" x14ac:dyDescent="0.35">
      <c r="A3" s="24" t="s">
        <v>2</v>
      </c>
      <c r="B3" s="1" t="s">
        <v>3</v>
      </c>
      <c r="C3" s="2">
        <v>71</v>
      </c>
      <c r="D3" s="3" t="s">
        <v>4</v>
      </c>
      <c r="E3" s="22" t="s">
        <v>91</v>
      </c>
    </row>
    <row r="4" spans="1:5" x14ac:dyDescent="0.25">
      <c r="A4" s="4" t="s">
        <v>5</v>
      </c>
      <c r="B4" s="23">
        <v>4400036795</v>
      </c>
      <c r="C4" s="1" t="s">
        <v>6</v>
      </c>
      <c r="D4" s="46" t="s">
        <v>68</v>
      </c>
      <c r="E4" s="47"/>
    </row>
    <row r="5" spans="1:5" ht="21" x14ac:dyDescent="0.35">
      <c r="A5" s="48" t="s">
        <v>7</v>
      </c>
      <c r="B5" s="49"/>
      <c r="C5" s="49"/>
      <c r="D5" s="49"/>
      <c r="E5" s="50"/>
    </row>
    <row r="6" spans="1:5" x14ac:dyDescent="0.25">
      <c r="A6" s="5" t="s">
        <v>8</v>
      </c>
      <c r="B6" s="6" t="s">
        <v>9</v>
      </c>
      <c r="C6" s="6" t="s">
        <v>10</v>
      </c>
      <c r="D6" s="6" t="s">
        <v>11</v>
      </c>
      <c r="E6" s="7" t="s">
        <v>12</v>
      </c>
    </row>
    <row r="7" spans="1:5" x14ac:dyDescent="0.25">
      <c r="A7" s="8" t="s">
        <v>90</v>
      </c>
      <c r="B7" s="9" t="s">
        <v>60</v>
      </c>
      <c r="C7" s="10">
        <v>38277</v>
      </c>
      <c r="D7" s="11"/>
      <c r="E7" s="12">
        <f>C7*D7</f>
        <v>0</v>
      </c>
    </row>
    <row r="8" spans="1:5" ht="18.75" x14ac:dyDescent="0.3">
      <c r="A8" s="51" t="s">
        <v>92</v>
      </c>
      <c r="B8" s="52"/>
      <c r="C8" s="52"/>
      <c r="D8" s="52"/>
      <c r="E8" s="53"/>
    </row>
    <row r="9" spans="1:5" x14ac:dyDescent="0.25">
      <c r="A9" s="13" t="s">
        <v>13</v>
      </c>
      <c r="B9" s="6" t="s">
        <v>9</v>
      </c>
      <c r="C9" s="6" t="s">
        <v>10</v>
      </c>
      <c r="D9" s="32" t="s">
        <v>11</v>
      </c>
      <c r="E9" s="7" t="s">
        <v>12</v>
      </c>
    </row>
    <row r="10" spans="1:5" x14ac:dyDescent="0.25">
      <c r="A10" s="8" t="s">
        <v>93</v>
      </c>
      <c r="B10" s="9" t="s">
        <v>61</v>
      </c>
      <c r="C10" s="25">
        <v>39837</v>
      </c>
      <c r="D10" s="11"/>
      <c r="E10" s="12">
        <f>$C10*D10</f>
        <v>0</v>
      </c>
    </row>
    <row r="11" spans="1:5" x14ac:dyDescent="0.25">
      <c r="A11" s="8" t="s">
        <v>94</v>
      </c>
      <c r="B11" s="9" t="s">
        <v>62</v>
      </c>
      <c r="C11" s="25">
        <v>40356</v>
      </c>
      <c r="D11" s="38"/>
      <c r="E11" s="12">
        <f>$C11*D11</f>
        <v>0</v>
      </c>
    </row>
    <row r="12" spans="1:5" x14ac:dyDescent="0.25">
      <c r="A12" s="8" t="s">
        <v>95</v>
      </c>
      <c r="B12" s="9" t="s">
        <v>63</v>
      </c>
      <c r="C12" s="25">
        <v>41916</v>
      </c>
      <c r="D12" s="38"/>
      <c r="E12" s="12">
        <f t="shared" ref="E12" si="0">$C12*D12</f>
        <v>0</v>
      </c>
    </row>
    <row r="13" spans="1:5" ht="18.75" x14ac:dyDescent="0.3">
      <c r="A13" s="51" t="s">
        <v>14</v>
      </c>
      <c r="B13" s="52"/>
      <c r="C13" s="52"/>
      <c r="D13" s="52"/>
      <c r="E13" s="53"/>
    </row>
    <row r="14" spans="1:5" x14ac:dyDescent="0.25">
      <c r="A14" s="27" t="s">
        <v>15</v>
      </c>
      <c r="B14" s="14"/>
      <c r="C14" s="28"/>
      <c r="D14" s="14"/>
      <c r="E14" s="15"/>
    </row>
    <row r="15" spans="1:5" ht="18.75" x14ac:dyDescent="0.3">
      <c r="A15" s="54" t="s">
        <v>44</v>
      </c>
      <c r="B15" s="55"/>
      <c r="C15" s="55"/>
      <c r="D15" s="55"/>
      <c r="E15" s="56"/>
    </row>
    <row r="16" spans="1:5" x14ac:dyDescent="0.25">
      <c r="A16" s="6" t="s">
        <v>43</v>
      </c>
      <c r="B16" s="6" t="s">
        <v>18</v>
      </c>
      <c r="C16" s="6" t="s">
        <v>19</v>
      </c>
      <c r="D16" s="6" t="s">
        <v>20</v>
      </c>
      <c r="E16" s="6" t="s">
        <v>12</v>
      </c>
    </row>
    <row r="17" spans="1:5" x14ac:dyDescent="0.25">
      <c r="A17" s="30" t="s">
        <v>74</v>
      </c>
      <c r="B17" s="29" t="s">
        <v>75</v>
      </c>
      <c r="C17" s="31">
        <v>409</v>
      </c>
      <c r="D17" s="11"/>
      <c r="E17" s="12">
        <f t="shared" ref="E17:E20" si="1">IF(D17="yes",$C17*SUM($D$7:$D$12),0)</f>
        <v>0</v>
      </c>
    </row>
    <row r="18" spans="1:5" x14ac:dyDescent="0.25">
      <c r="A18" s="30" t="s">
        <v>46</v>
      </c>
      <c r="B18" s="29" t="s">
        <v>21</v>
      </c>
      <c r="C18" s="31">
        <v>409</v>
      </c>
      <c r="D18" s="11"/>
      <c r="E18" s="12">
        <f t="shared" si="1"/>
        <v>0</v>
      </c>
    </row>
    <row r="19" spans="1:5" x14ac:dyDescent="0.25">
      <c r="A19" s="30" t="s">
        <v>47</v>
      </c>
      <c r="B19" s="29" t="s">
        <v>48</v>
      </c>
      <c r="C19" s="31">
        <v>409</v>
      </c>
      <c r="D19" s="11"/>
      <c r="E19" s="12">
        <f t="shared" si="1"/>
        <v>0</v>
      </c>
    </row>
    <row r="20" spans="1:5" x14ac:dyDescent="0.25">
      <c r="A20" s="30" t="s">
        <v>49</v>
      </c>
      <c r="B20" s="29" t="s">
        <v>50</v>
      </c>
      <c r="C20" s="31">
        <v>409</v>
      </c>
      <c r="D20" s="11"/>
      <c r="E20" s="12">
        <f t="shared" si="1"/>
        <v>0</v>
      </c>
    </row>
    <row r="21" spans="1:5" ht="11.25" customHeight="1" x14ac:dyDescent="0.3">
      <c r="A21" s="54" t="s">
        <v>16</v>
      </c>
      <c r="B21" s="55"/>
      <c r="C21" s="55"/>
      <c r="D21" s="55"/>
      <c r="E21" s="56"/>
    </row>
    <row r="22" spans="1:5" ht="18.75" customHeight="1" x14ac:dyDescent="0.25">
      <c r="A22" s="5" t="s">
        <v>17</v>
      </c>
      <c r="B22" s="6" t="s">
        <v>18</v>
      </c>
      <c r="C22" s="6" t="s">
        <v>19</v>
      </c>
      <c r="D22" s="33" t="s">
        <v>20</v>
      </c>
      <c r="E22" s="32" t="s">
        <v>12</v>
      </c>
    </row>
    <row r="23" spans="1:5" ht="45.75" customHeight="1" x14ac:dyDescent="0.25">
      <c r="A23" s="8" t="s">
        <v>103</v>
      </c>
      <c r="B23" s="39" t="s">
        <v>65</v>
      </c>
      <c r="C23" s="16" t="s">
        <v>64</v>
      </c>
      <c r="D23" s="11"/>
      <c r="E23" s="12">
        <f t="shared" ref="E23:E24" si="2">IF(D23="yes",$C23*SUM($D$7:$D$12),0)</f>
        <v>0</v>
      </c>
    </row>
    <row r="24" spans="1:5" ht="30" x14ac:dyDescent="0.25">
      <c r="A24" s="8" t="s">
        <v>88</v>
      </c>
      <c r="B24" s="39" t="s">
        <v>89</v>
      </c>
      <c r="C24" s="16">
        <v>500</v>
      </c>
      <c r="D24" s="11"/>
      <c r="E24" s="12">
        <f t="shared" si="2"/>
        <v>0</v>
      </c>
    </row>
    <row r="25" spans="1:5" x14ac:dyDescent="0.25">
      <c r="A25" s="8" t="s">
        <v>51</v>
      </c>
      <c r="B25" s="39" t="s">
        <v>45</v>
      </c>
      <c r="C25" s="16">
        <v>456</v>
      </c>
      <c r="D25" s="11"/>
      <c r="E25" s="12">
        <f t="shared" ref="E25:E41" si="3">IF(D25="yes",$C25*SUM($D$7:$D$12),0)</f>
        <v>0</v>
      </c>
    </row>
    <row r="26" spans="1:5" ht="60" x14ac:dyDescent="0.25">
      <c r="A26" s="8" t="s">
        <v>77</v>
      </c>
      <c r="B26" s="39" t="s">
        <v>76</v>
      </c>
      <c r="C26" s="16">
        <v>1560</v>
      </c>
      <c r="D26" s="11"/>
      <c r="E26" s="12">
        <f t="shared" si="3"/>
        <v>0</v>
      </c>
    </row>
    <row r="27" spans="1:5" ht="30" x14ac:dyDescent="0.25">
      <c r="A27" s="8" t="s">
        <v>98</v>
      </c>
      <c r="B27" s="39" t="s">
        <v>54</v>
      </c>
      <c r="C27" s="16">
        <v>197</v>
      </c>
      <c r="D27" s="11"/>
      <c r="E27" s="12">
        <f t="shared" si="3"/>
        <v>0</v>
      </c>
    </row>
    <row r="28" spans="1:5" ht="30" x14ac:dyDescent="0.25">
      <c r="A28" s="8" t="s">
        <v>99</v>
      </c>
      <c r="B28" s="39" t="s">
        <v>23</v>
      </c>
      <c r="C28" s="16">
        <v>650</v>
      </c>
      <c r="D28" s="11"/>
      <c r="E28" s="12">
        <f t="shared" si="3"/>
        <v>0</v>
      </c>
    </row>
    <row r="29" spans="1:5" ht="30" x14ac:dyDescent="0.25">
      <c r="A29" s="8" t="s">
        <v>78</v>
      </c>
      <c r="B29" s="39" t="s">
        <v>55</v>
      </c>
      <c r="C29" s="16">
        <v>231</v>
      </c>
      <c r="D29" s="11"/>
      <c r="E29" s="12">
        <f t="shared" si="3"/>
        <v>0</v>
      </c>
    </row>
    <row r="30" spans="1:5" ht="30" x14ac:dyDescent="0.25">
      <c r="A30" s="8" t="s">
        <v>52</v>
      </c>
      <c r="B30" s="39" t="s">
        <v>56</v>
      </c>
      <c r="C30" s="26">
        <v>225</v>
      </c>
      <c r="D30" s="11"/>
      <c r="E30" s="12">
        <f t="shared" si="3"/>
        <v>0</v>
      </c>
    </row>
    <row r="31" spans="1:5" ht="60" x14ac:dyDescent="0.25">
      <c r="A31" s="8" t="s">
        <v>79</v>
      </c>
      <c r="B31" s="39" t="s">
        <v>57</v>
      </c>
      <c r="C31" s="26">
        <v>1192</v>
      </c>
      <c r="D31" s="11"/>
      <c r="E31" s="12">
        <f t="shared" si="3"/>
        <v>0</v>
      </c>
    </row>
    <row r="32" spans="1:5" ht="60" x14ac:dyDescent="0.25">
      <c r="A32" s="8" t="s">
        <v>101</v>
      </c>
      <c r="B32" s="39" t="s">
        <v>58</v>
      </c>
      <c r="C32" s="26">
        <v>456</v>
      </c>
      <c r="D32" s="11"/>
      <c r="E32" s="12">
        <f t="shared" si="3"/>
        <v>0</v>
      </c>
    </row>
    <row r="33" spans="1:5" ht="59.25" customHeight="1" x14ac:dyDescent="0.25">
      <c r="A33" s="8" t="s">
        <v>102</v>
      </c>
      <c r="B33" s="39" t="s">
        <v>86</v>
      </c>
      <c r="C33" s="26">
        <v>225</v>
      </c>
      <c r="D33" s="11"/>
      <c r="E33" s="12">
        <f t="shared" si="3"/>
        <v>0</v>
      </c>
    </row>
    <row r="34" spans="1:5" x14ac:dyDescent="0.25">
      <c r="A34" s="8" t="s">
        <v>100</v>
      </c>
      <c r="B34" s="39" t="s">
        <v>87</v>
      </c>
      <c r="C34" s="26">
        <v>548</v>
      </c>
      <c r="D34" s="11"/>
      <c r="E34" s="12">
        <f t="shared" si="3"/>
        <v>0</v>
      </c>
    </row>
    <row r="35" spans="1:5" x14ac:dyDescent="0.25">
      <c r="A35" s="8" t="s">
        <v>53</v>
      </c>
      <c r="B35" s="39" t="s">
        <v>25</v>
      </c>
      <c r="C35" s="26">
        <v>272</v>
      </c>
      <c r="D35" s="11"/>
      <c r="E35" s="12">
        <f t="shared" si="3"/>
        <v>0</v>
      </c>
    </row>
    <row r="36" spans="1:5" ht="30" x14ac:dyDescent="0.25">
      <c r="A36" s="8" t="s">
        <v>81</v>
      </c>
      <c r="B36" s="39" t="s">
        <v>80</v>
      </c>
      <c r="C36" s="26">
        <v>235</v>
      </c>
      <c r="D36" s="11"/>
      <c r="E36" s="12">
        <f t="shared" si="3"/>
        <v>0</v>
      </c>
    </row>
    <row r="37" spans="1:5" ht="30" x14ac:dyDescent="0.25">
      <c r="A37" s="8" t="s">
        <v>96</v>
      </c>
      <c r="B37" s="39" t="s">
        <v>24</v>
      </c>
      <c r="C37" s="26">
        <v>180</v>
      </c>
      <c r="D37" s="11"/>
      <c r="E37" s="12">
        <f t="shared" si="3"/>
        <v>0</v>
      </c>
    </row>
    <row r="38" spans="1:5" ht="30" x14ac:dyDescent="0.25">
      <c r="A38" s="8" t="s">
        <v>82</v>
      </c>
      <c r="B38" s="39" t="s">
        <v>22</v>
      </c>
      <c r="C38" s="26">
        <v>456</v>
      </c>
      <c r="D38" s="11"/>
      <c r="E38" s="12">
        <f t="shared" si="3"/>
        <v>0</v>
      </c>
    </row>
    <row r="39" spans="1:5" ht="120" x14ac:dyDescent="0.25">
      <c r="A39" s="8" t="s">
        <v>104</v>
      </c>
      <c r="B39" s="39" t="s">
        <v>59</v>
      </c>
      <c r="C39" s="26">
        <v>869</v>
      </c>
      <c r="D39" s="11"/>
      <c r="E39" s="12">
        <f t="shared" si="3"/>
        <v>0</v>
      </c>
    </row>
    <row r="40" spans="1:5" s="37" customFormat="1" ht="60" x14ac:dyDescent="0.25">
      <c r="A40" s="34" t="s">
        <v>97</v>
      </c>
      <c r="B40" s="35" t="s">
        <v>83</v>
      </c>
      <c r="C40" s="36">
        <v>548</v>
      </c>
      <c r="D40" s="11"/>
      <c r="E40" s="12">
        <f t="shared" si="3"/>
        <v>0</v>
      </c>
    </row>
    <row r="41" spans="1:5" s="37" customFormat="1" ht="90" x14ac:dyDescent="0.25">
      <c r="A41" s="34" t="s">
        <v>84</v>
      </c>
      <c r="B41" s="35" t="s">
        <v>85</v>
      </c>
      <c r="C41" s="36">
        <v>1008</v>
      </c>
      <c r="D41" s="11"/>
      <c r="E41" s="12">
        <f t="shared" si="3"/>
        <v>0</v>
      </c>
    </row>
    <row r="42" spans="1:5" x14ac:dyDescent="0.25">
      <c r="A42" s="57" t="s">
        <v>26</v>
      </c>
      <c r="B42" s="58"/>
      <c r="C42" s="58"/>
      <c r="D42" s="9" t="s">
        <v>27</v>
      </c>
      <c r="E42" s="17">
        <f>IF(SUM(D7:D12)=0,0,SUM(E7:E12,E17:E41)/SUM(D7:D12))</f>
        <v>0</v>
      </c>
    </row>
    <row r="43" spans="1:5" ht="18.75" x14ac:dyDescent="0.3">
      <c r="A43" s="59" t="s">
        <v>28</v>
      </c>
      <c r="B43" s="60"/>
      <c r="C43" s="60"/>
      <c r="D43" s="60"/>
      <c r="E43" s="61"/>
    </row>
    <row r="44" spans="1:5" x14ac:dyDescent="0.25">
      <c r="A44" s="57" t="s">
        <v>29</v>
      </c>
      <c r="B44" s="58"/>
      <c r="C44" s="58"/>
      <c r="D44" s="58"/>
      <c r="E44" s="12">
        <f>ROUND(0.0035*E42,2)</f>
        <v>0</v>
      </c>
    </row>
    <row r="45" spans="1:5" x14ac:dyDescent="0.25">
      <c r="A45" s="57" t="s">
        <v>30</v>
      </c>
      <c r="B45" s="58"/>
      <c r="C45" s="58"/>
      <c r="D45" s="58"/>
      <c r="E45" s="12">
        <f>5*2.25</f>
        <v>11.25</v>
      </c>
    </row>
    <row r="46" spans="1:5" x14ac:dyDescent="0.25">
      <c r="A46" s="57" t="s">
        <v>69</v>
      </c>
      <c r="B46" s="58"/>
      <c r="C46" s="58"/>
      <c r="D46" s="58"/>
      <c r="E46" s="12">
        <v>20</v>
      </c>
    </row>
    <row r="47" spans="1:5" x14ac:dyDescent="0.25">
      <c r="A47" s="62" t="s">
        <v>31</v>
      </c>
      <c r="B47" s="63"/>
      <c r="C47" s="64"/>
      <c r="D47" s="9" t="s">
        <v>27</v>
      </c>
      <c r="E47" s="12">
        <f>IF(SUM(E42:E46)&lt;100,0,SUM(E42:E46))</f>
        <v>0</v>
      </c>
    </row>
    <row r="48" spans="1:5" x14ac:dyDescent="0.25">
      <c r="A48" s="62" t="s">
        <v>32</v>
      </c>
      <c r="B48" s="63"/>
      <c r="C48" s="64"/>
      <c r="D48" s="9" t="s">
        <v>33</v>
      </c>
      <c r="E48" s="12">
        <f>E47*SUM(D7:D12)</f>
        <v>0</v>
      </c>
    </row>
    <row r="49" spans="1:5" ht="18.75" x14ac:dyDescent="0.3">
      <c r="A49" s="59" t="s">
        <v>34</v>
      </c>
      <c r="B49" s="60"/>
      <c r="C49" s="60"/>
      <c r="D49" s="60"/>
      <c r="E49" s="65"/>
    </row>
    <row r="50" spans="1:5" x14ac:dyDescent="0.25">
      <c r="A50" s="18" t="s">
        <v>35</v>
      </c>
      <c r="B50" s="66"/>
      <c r="C50" s="66"/>
      <c r="D50" s="19" t="s">
        <v>36</v>
      </c>
      <c r="E50" s="20"/>
    </row>
    <row r="51" spans="1:5" x14ac:dyDescent="0.25">
      <c r="A51" s="18" t="s">
        <v>37</v>
      </c>
      <c r="B51" s="66"/>
      <c r="C51" s="66"/>
      <c r="D51" s="19" t="s">
        <v>38</v>
      </c>
      <c r="E51" s="21"/>
    </row>
    <row r="52" spans="1:5" x14ac:dyDescent="0.25">
      <c r="A52" s="18" t="s">
        <v>39</v>
      </c>
      <c r="B52" s="66"/>
      <c r="C52" s="66"/>
      <c r="D52" s="19" t="s">
        <v>40</v>
      </c>
      <c r="E52" s="20"/>
    </row>
    <row r="53" spans="1:5" ht="18.75" x14ac:dyDescent="0.3">
      <c r="A53" s="59" t="s">
        <v>41</v>
      </c>
      <c r="B53" s="60"/>
      <c r="C53" s="60"/>
      <c r="D53" s="60"/>
      <c r="E53" s="61"/>
    </row>
    <row r="54" spans="1:5" x14ac:dyDescent="0.25">
      <c r="A54" s="67" t="s">
        <v>70</v>
      </c>
      <c r="B54" t="s">
        <v>71</v>
      </c>
      <c r="D54" t="s">
        <v>42</v>
      </c>
      <c r="E54" s="68">
        <v>310010875</v>
      </c>
    </row>
    <row r="55" spans="1:5" x14ac:dyDescent="0.25">
      <c r="A55" s="69" t="s">
        <v>37</v>
      </c>
      <c r="B55" s="70" t="s">
        <v>72</v>
      </c>
      <c r="C55" s="70"/>
      <c r="D55" s="70"/>
      <c r="E55" s="71"/>
    </row>
    <row r="56" spans="1:5" x14ac:dyDescent="0.25">
      <c r="A56" s="72" t="s">
        <v>39</v>
      </c>
      <c r="B56" s="73" t="s">
        <v>73</v>
      </c>
      <c r="C56" s="73"/>
      <c r="D56" s="73"/>
      <c r="E56" s="74"/>
    </row>
  </sheetData>
  <sheetProtection algorithmName="SHA-512" hashValue="IKh/CThJBz1lYSwsesJ91K2BhN0Xx03sgzblUnUXes1c2IRAwnEDlTXavAVGdJKQKsEVQslizTtQD1rTH/uFJA==" saltValue="UWJaT9YumA634hks9wcURg==" spinCount="100000" sheet="1" objects="1" scenarios="1"/>
  <dataValidations count="4">
    <dataValidation type="list" allowBlank="1" showInputMessage="1" showErrorMessage="1" sqref="D23:D41 D17:D20" xr:uid="{D8FD1AF0-A375-417C-8749-1393D1028601}">
      <formula1>"Yes, "</formula1>
    </dataValidation>
    <dataValidation type="custom" allowBlank="1" showInputMessage="1" showErrorMessage="1" error="Only one vehicle configuration may be used on each spreadsheet." sqref="D7" xr:uid="{BEACD431-712D-405F-B59D-F434E3958375}">
      <formula1>IF(SUM(D9:D9)=0,TRUE,FALSE)</formula1>
    </dataValidation>
    <dataValidation type="custom" allowBlank="1" showInputMessage="1" showErrorMessage="1" error="Only one vehicle configuration may be used on each spreadsheet." sqref="D10:D11" xr:uid="{54B16E91-4EC8-48EC-8662-C697EEA1E2F3}">
      <formula1>IF(SUM(D13:D15)=0,TRUE,FALSE)</formula1>
    </dataValidation>
    <dataValidation type="custom" allowBlank="1" showInputMessage="1" showErrorMessage="1" error="Only one vehicle configuration may be used on each spreadsheet." sqref="D12" xr:uid="{5C1740E8-4C3A-48BA-BDF7-42D24901AACA}">
      <formula1>IF(SUM(D14:D16)=0,TRUE,FALSE)</formula1>
    </dataValidation>
  </dataValidations>
  <pageMargins left="0.7" right="0.7" top="0.75" bottom="0.75" header="0.3" footer="0.3"/>
  <pageSetup scale="91" fitToWidth="0" fitToHeight="0" orientation="portrait" r:id="rId1"/>
  <headerFooter>
    <oddFooter>&amp;RA/11/1/2023</oddFooter>
  </headerFooter>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0" t="s">
        <v>1</v>
      </c>
    </row>
    <row r="2" spans="1:1" ht="180.75" thickBot="1" x14ac:dyDescent="0.3">
      <c r="A2" s="4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71 - Ram 1500</vt:lpstr>
      <vt:lpstr>Instructions</vt:lpstr>
      <vt:lpstr>'Line 71 - Ram 1500'!Print_Area</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cp:lastPrinted>2026-10-19T22:40:53Z</cp:lastPrinted>
  <dcterms:created xsi:type="dcterms:W3CDTF">2019-01-03T17:19:37Z</dcterms:created>
  <dcterms:modified xsi:type="dcterms:W3CDTF">2026-10-22T18:17:54Z</dcterms:modified>
  <cp:category/>
  <cp:contentStatus/>
</cp:coreProperties>
</file>