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5 - Website Updates\11.1.2023 Award\Police and First Responder\"/>
    </mc:Choice>
  </mc:AlternateContent>
  <bookViews>
    <workbookView xWindow="-120" yWindow="-120" windowWidth="29040" windowHeight="15720"/>
  </bookViews>
  <sheets>
    <sheet name="Configuration Worksheet" sheetId="1" r:id="rId1"/>
  </sheets>
  <definedNames>
    <definedName name="_xlnm.Print_Area" localSheetId="0">'Configuration Worksheet'!$A$1:$E$63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8" i="1"/>
  <c r="E21" i="1"/>
  <c r="E20" i="1"/>
  <c r="E34" i="1" l="1"/>
  <c r="E35" i="1"/>
  <c r="E36" i="1"/>
  <c r="E37" i="1"/>
  <c r="E38" i="1"/>
  <c r="E39" i="1"/>
  <c r="E40" i="1"/>
  <c r="E41" i="1"/>
  <c r="E42" i="1"/>
  <c r="E43" i="1"/>
  <c r="E44" i="1"/>
  <c r="E45" i="1"/>
  <c r="E46" i="1"/>
  <c r="E47" i="1"/>
  <c r="E48" i="1"/>
  <c r="E26" i="1"/>
  <c r="E27" i="1"/>
  <c r="E28" i="1"/>
  <c r="E29" i="1"/>
  <c r="E30" i="1"/>
  <c r="E31" i="1"/>
  <c r="E32" i="1"/>
  <c r="E19" i="1" l="1"/>
  <c r="E33" i="1" l="1"/>
  <c r="E25" i="1"/>
  <c r="E12" i="1" l="1"/>
  <c r="E9" i="1"/>
  <c r="E49" i="1" l="1"/>
  <c r="D55" i="1" l="1"/>
  <c r="E51" i="1" l="1"/>
  <c r="E54" i="1" s="1"/>
  <c r="E55" i="1" s="1"/>
</calcChain>
</file>

<file path=xl/sharedStrings.xml><?xml version="1.0" encoding="utf-8"?>
<sst xmlns="http://schemas.openxmlformats.org/spreadsheetml/2006/main" count="126" uniqueCount="114">
  <si>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</si>
  <si>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</si>
  <si>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</si>
  <si>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</si>
  <si>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</si>
  <si>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</si>
  <si>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</si>
  <si>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</si>
  <si>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</si>
  <si>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</si>
  <si>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</si>
  <si>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</si>
  <si>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</si>
  <si>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</si>
  <si>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</si>
  <si>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</si>
  <si>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</si>
  <si>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</si>
  <si>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</si>
  <si>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</si>
  <si>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</si>
  <si>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</si>
  <si>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</si>
  <si>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</si>
  <si>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Southland Dodge</t>
  </si>
  <si>
    <t>LWB (8' Box)</t>
  </si>
  <si>
    <t>Additional Keys (4 Total)</t>
  </si>
  <si>
    <t>(PW7) Bright White Clear Coat</t>
  </si>
  <si>
    <t>Contract Line</t>
  </si>
  <si>
    <t>Delivery ARO</t>
  </si>
  <si>
    <t>LA DEQ Waste Tire Fee (5 tires X $2.25 each)</t>
  </si>
  <si>
    <t>Agency  Information</t>
  </si>
  <si>
    <t>LPAA Approval No</t>
  </si>
  <si>
    <t>Phone:</t>
  </si>
  <si>
    <t>Requisition No</t>
  </si>
  <si>
    <t>Email:</t>
  </si>
  <si>
    <t>Shopping Cart</t>
  </si>
  <si>
    <t>Vendor Information</t>
  </si>
  <si>
    <t xml:space="preserve"> </t>
  </si>
  <si>
    <t xml:space="preserve">Vendor No. </t>
  </si>
  <si>
    <t>Frank Teuton</t>
  </si>
  <si>
    <t>985-876-1817</t>
  </si>
  <si>
    <t>frankt@southlanddodge.com</t>
  </si>
  <si>
    <t>Order Sheet Instructions</t>
  </si>
  <si>
    <t>Contact Name:</t>
  </si>
  <si>
    <t>DJ7L91 - 2GA</t>
  </si>
  <si>
    <t>DJ7L92 - 2GA</t>
  </si>
  <si>
    <t>4WD w/ 6.4L V8 HEMI MDS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</si>
  <si>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</si>
  <si>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MRU</t>
  </si>
  <si>
    <t>XMF</t>
  </si>
  <si>
    <t>Backup Alarm</t>
  </si>
  <si>
    <t>XAW</t>
  </si>
  <si>
    <t>SEB</t>
  </si>
  <si>
    <t>RAM 2500 Enforcement</t>
  </si>
  <si>
    <t>NOTE:  Please contact dealer for availability prior to placing order.</t>
  </si>
  <si>
    <t>180-365 Days</t>
  </si>
  <si>
    <t>Color Upcharge</t>
  </si>
  <si>
    <t>XCH</t>
  </si>
  <si>
    <t>6.7L Cummins Turbo Diesel 6 cylinder</t>
  </si>
  <si>
    <t>2HA</t>
  </si>
  <si>
    <t xml:space="preserve">AMP </t>
  </si>
  <si>
    <t>ADB</t>
  </si>
  <si>
    <t>AAP</t>
  </si>
  <si>
    <t>Black tubular side steps-Mopar</t>
  </si>
  <si>
    <t>MRS</t>
  </si>
  <si>
    <t>Rear Air Supsension-auto level</t>
  </si>
  <si>
    <t>Protection Group (tow hooks/skid plates)</t>
  </si>
  <si>
    <t>Chrome Appearance Group (bumpers/wheels/grille)</t>
  </si>
  <si>
    <t>Chrome side steps (req Chrome App Group)</t>
  </si>
  <si>
    <t>Special Services Vehicle Group (call)</t>
  </si>
  <si>
    <t>Trailer brake control</t>
  </si>
  <si>
    <t>XHC</t>
  </si>
  <si>
    <t>Spray in bedliner</t>
  </si>
  <si>
    <t>UBD</t>
  </si>
  <si>
    <t>8.4" radio display Uconnect 5</t>
  </si>
  <si>
    <t>Blind spot/cross path detection</t>
  </si>
  <si>
    <t>XAN</t>
  </si>
  <si>
    <t>Vinyl seats</t>
  </si>
  <si>
    <t>TXX8</t>
  </si>
  <si>
    <t>18" Wheels and On/Off Road Tires</t>
  </si>
  <si>
    <t>Floor carpeting</t>
  </si>
  <si>
    <t>CKE</t>
  </si>
  <si>
    <t>Clearance lamps</t>
  </si>
  <si>
    <t>LNC</t>
  </si>
  <si>
    <r>
      <rPr>
        <b/>
        <sz val="11"/>
        <color theme="1"/>
        <rFont val="Calibri"/>
        <family val="2"/>
        <scheme val="minor"/>
      </rPr>
      <t>NOTE:</t>
    </r>
    <r>
      <rPr>
        <sz val="11"/>
        <color theme="1"/>
        <rFont val="Calibri"/>
        <family val="2"/>
        <scheme val="minor"/>
      </rPr>
      <t xml:space="preserve"> Comes with cloth seats,vinyl floor, anti-spin differential, and electronic 4 wheel drive shift on dash.  A/C, Cruise control,  power locks/windows/mirrors are standard features.  Includes Flasher System - headlamps and tail lamps, Wiring Harness - grill lamps, speakers, horn/siren-inline connection for customer furnished switch, customer connection to front door speakers, Winch - 9000lbs minimum rated line pull (single line), minimum of 4.6 horsepower motor, Power In, Power Out, free spooling clutch,  minimum of 156:1 gear ratio, battery cables with terminals, 12 foot minimum hand-held remote clutch, minimum of 125 feet of wire rope, fairlead roller, Tubular Mounting System.  Rear windows, door handles, and inside rear door locks are inoperable. </t>
    </r>
  </si>
  <si>
    <t>Spotlight driver's side-LED</t>
  </si>
  <si>
    <t>DSL</t>
  </si>
  <si>
    <t>Spotlight passenger side-LED</t>
  </si>
  <si>
    <t>PSL</t>
  </si>
  <si>
    <t>FRD</t>
  </si>
  <si>
    <t>Southland Dodge Chrysler Jeep</t>
  </si>
  <si>
    <t>115V power outlet</t>
  </si>
  <si>
    <t>JKV</t>
  </si>
  <si>
    <t>Auxiliary switches</t>
  </si>
  <si>
    <t>LHL</t>
  </si>
  <si>
    <t>(PR4) Flame Red clear coat</t>
  </si>
  <si>
    <t>220 Amp alternator</t>
  </si>
  <si>
    <t>BAJ</t>
  </si>
  <si>
    <t>WBN/TCP</t>
  </si>
  <si>
    <t>Rear park sensors-parksense</t>
  </si>
  <si>
    <t>XAA</t>
  </si>
  <si>
    <t>Upcharge Exterior Colors</t>
  </si>
  <si>
    <t>PSC</t>
  </si>
  <si>
    <t>PAU</t>
  </si>
  <si>
    <t>PXJ</t>
  </si>
  <si>
    <t>PPX</t>
  </si>
  <si>
    <t>PRV</t>
  </si>
  <si>
    <t xml:space="preserve">Bright Silver Metallic </t>
  </si>
  <si>
    <t>Granite Crystal Metallic</t>
  </si>
  <si>
    <t>Delmonico Red Pearl</t>
  </si>
  <si>
    <t>Diamond Black Pearl</t>
  </si>
  <si>
    <t>Patriot Blue Pearl</t>
  </si>
  <si>
    <t>Functional rear handles/windows/locks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</si>
</sst>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8"/>
      <color rgb="FFFF0000"/>
      <name val="Calibri"/>
      <family val="2"/>
      <scheme val="minor"/>
    </font>
    <font>
      <sz val="18"/>
      <color rgb="FFFF0000"/>
      <name val="Calibri"/>
      <family val="2"/>
      <scheme val="minor"/>
    </font>
    <font>
      <sz val="11"/>
      <color rgb="FFC00000"/>
      <name val="Calibri"/>
      <family val="2"/>
      <scheme val="minor"/>
    </font>
    <font>
      <b/>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98">
    <xf numFmtId="0" fontId="0" fillId="0" borderId="0" xfId="0"/>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1" fillId="0" borderId="18" xfId="0" applyFont="1" applyBorder="1" applyAlignment="1" applyProtection="1">
      <alignment wrapText="1"/>
      <protection hidden="1"/>
    </xf>
    <xf numFmtId="0" fontId="1" fillId="0" borderId="12"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3" fillId="0" borderId="10"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0" fillId="0" borderId="18" xfId="0" applyBorder="1" applyAlignment="1" applyProtection="1">
      <alignment wrapText="1"/>
      <protection hidden="1"/>
    </xf>
    <xf numFmtId="0" fontId="0" fillId="0" borderId="19" xfId="0" applyBorder="1" applyProtection="1">
      <protection hidden="1"/>
    </xf>
    <xf numFmtId="44" fontId="0" fillId="0" borderId="19" xfId="1" applyFont="1"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44" fontId="0" fillId="0" borderId="19" xfId="1" applyFont="1" applyBorder="1" applyAlignment="1" applyProtection="1">
      <protection hidden="1"/>
    </xf>
    <xf numFmtId="44" fontId="0" fillId="0" borderId="20" xfId="0" applyNumberFormat="1" applyBorder="1" applyAlignment="1" applyProtection="1">
      <alignment horizontal="center"/>
      <protection hidden="1"/>
    </xf>
    <xf numFmtId="0" fontId="1" fillId="0" borderId="20" xfId="0" applyFont="1" applyBorder="1" applyAlignment="1">
      <alignment horizontal="center"/>
    </xf>
    <xf numFmtId="0" fontId="0" fillId="0" borderId="18" xfId="0" applyBorder="1" applyAlignment="1">
      <alignment horizontal="right"/>
    </xf>
    <xf numFmtId="0" fontId="1" fillId="0" borderId="24" xfId="0" applyFont="1" applyBorder="1" applyAlignment="1">
      <alignment horizontal="right"/>
    </xf>
    <xf numFmtId="0" fontId="0" fillId="0" borderId="25" xfId="0" applyBorder="1" applyAlignment="1">
      <alignment horizontal="right"/>
    </xf>
    <xf numFmtId="0" fontId="0" fillId="0" borderId="26" xfId="0" applyBorder="1" applyAlignment="1">
      <alignment horizontal="right"/>
    </xf>
    <xf numFmtId="49" fontId="0" fillId="0" borderId="27" xfId="0" applyNumberFormat="1" applyBorder="1" applyAlignment="1" applyProtection="1">
      <alignment horizontal="center"/>
      <protection hidden="1"/>
    </xf>
    <xf numFmtId="44" fontId="0" fillId="0" borderId="28" xfId="0" applyNumberFormat="1" applyBorder="1" applyProtection="1">
      <protection hidden="1"/>
    </xf>
    <xf numFmtId="0" fontId="0" fillId="0" borderId="27" xfId="0" applyBorder="1" applyAlignment="1" applyProtection="1">
      <alignment horizontal="center"/>
      <protection hidden="1"/>
    </xf>
    <xf numFmtId="0" fontId="6" fillId="2" borderId="20" xfId="0" applyFont="1" applyFill="1" applyBorder="1" applyAlignment="1" applyProtection="1">
      <alignment horizontal="left"/>
      <protection locked="0"/>
    </xf>
    <xf numFmtId="0" fontId="0" fillId="0" borderId="19" xfId="0" applyBorder="1" applyAlignment="1" applyProtection="1">
      <alignment horizontal="center"/>
      <protection hidden="1"/>
    </xf>
    <xf numFmtId="44" fontId="0" fillId="5" borderId="27" xfId="1" applyFont="1" applyFill="1" applyBorder="1" applyAlignment="1" applyProtection="1">
      <protection hidden="1"/>
    </xf>
    <xf numFmtId="44" fontId="0" fillId="0" borderId="27" xfId="1" applyFont="1" applyFill="1" applyBorder="1" applyAlignment="1" applyProtection="1">
      <protection hidden="1"/>
    </xf>
    <xf numFmtId="44" fontId="0" fillId="5" borderId="19" xfId="1" applyFont="1" applyFill="1" applyBorder="1" applyAlignment="1" applyProtection="1">
      <protection hidden="1"/>
    </xf>
    <xf numFmtId="0" fontId="6" fillId="0" borderId="27" xfId="0" applyFont="1" applyBorder="1" applyAlignment="1" applyProtection="1">
      <alignment horizontal="center"/>
      <protection hidden="1"/>
    </xf>
    <xf numFmtId="49" fontId="6" fillId="0" borderId="27" xfId="0" applyNumberFormat="1" applyFont="1" applyBorder="1" applyAlignment="1" applyProtection="1">
      <alignment horizontal="center"/>
      <protection hidden="1"/>
    </xf>
    <xf numFmtId="0" fontId="6" fillId="0" borderId="19" xfId="0" applyFont="1" applyBorder="1" applyAlignment="1" applyProtection="1">
      <alignment horizontal="center"/>
      <protection hidden="1"/>
    </xf>
    <xf numFmtId="0" fontId="9" fillId="0" borderId="0" xfId="0" applyFont="1" applyAlignment="1">
      <alignment vertical="center"/>
    </xf>
    <xf numFmtId="0" fontId="10" fillId="0" borderId="11" xfId="0" applyFont="1" applyBorder="1" applyAlignment="1" applyProtection="1">
      <alignment horizontal="center" wrapText="1"/>
      <protection hidden="1"/>
    </xf>
    <xf numFmtId="0" fontId="1" fillId="0" borderId="0" xfId="0" applyFont="1"/>
    <xf numFmtId="0" fontId="0" fillId="2" borderId="19" xfId="0" applyFill="1" applyBorder="1" applyAlignment="1" applyProtection="1">
      <alignment horizontal="center" wrapText="1"/>
      <protection locked="0"/>
    </xf>
    <xf numFmtId="0" fontId="0" fillId="5" borderId="19" xfId="0" applyFill="1" applyBorder="1" applyAlignment="1" applyProtection="1">
      <alignment horizontal="center" wrapText="1"/>
      <protection hidden="1"/>
    </xf>
    <xf numFmtId="0" fontId="0" fillId="0" borderId="19" xfId="0" applyBorder="1" applyAlignment="1" applyProtection="1">
      <alignment wrapText="1"/>
      <protection hidden="1"/>
    </xf>
    <xf numFmtId="49" fontId="0" fillId="0" borderId="19" xfId="0" applyNumberFormat="1" applyBorder="1" applyAlignment="1" applyProtection="1">
      <alignment horizontal="center"/>
      <protection hidden="1"/>
    </xf>
    <xf numFmtId="44" fontId="0" fillId="0" borderId="19" xfId="1" applyFont="1" applyFill="1" applyBorder="1" applyAlignment="1" applyProtection="1">
      <protection hidden="1"/>
    </xf>
    <xf numFmtId="44" fontId="0" fillId="0" borderId="27" xfId="1" applyFont="1" applyBorder="1" applyAlignment="1" applyProtection="1">
      <protection hidden="1"/>
    </xf>
    <xf numFmtId="0" fontId="0" fillId="0" borderId="19" xfId="0" applyBorder="1" applyAlignment="1" applyProtection="1">
      <alignment horizontal="center"/>
      <protection hidden="1"/>
    </xf>
    <xf numFmtId="0" fontId="0" fillId="0" borderId="19" xfId="0" applyBorder="1" applyAlignment="1" applyProtection="1">
      <alignment horizontal="center" wrapText="1"/>
      <protection hidden="1"/>
    </xf>
    <xf numFmtId="0" fontId="0" fillId="0" borderId="5" xfId="0" applyBorder="1" applyAlignment="1" applyProtection="1">
      <alignment horizontal="center"/>
      <protection hidden="1"/>
    </xf>
    <xf numFmtId="0" fontId="1" fillId="0" borderId="19" xfId="0" applyFont="1" applyBorder="1" applyAlignment="1" applyProtection="1">
      <alignment horizontal="center"/>
      <protection hidden="1"/>
    </xf>
    <xf numFmtId="0" fontId="0" fillId="2" borderId="19"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0" fillId="0" borderId="19" xfId="0" applyBorder="1" applyAlignment="1">
      <alignment horizontal="center"/>
    </xf>
    <xf numFmtId="0" fontId="0" fillId="0" borderId="0" xfId="0" applyAlignment="1">
      <alignment horizontal="center"/>
    </xf>
    <xf numFmtId="44" fontId="0" fillId="0" borderId="0" xfId="0" applyNumberFormat="1"/>
    <xf numFmtId="0" fontId="0" fillId="0" borderId="19" xfId="0" applyBorder="1" applyAlignment="1">
      <alignment horizontal="left"/>
    </xf>
    <xf numFmtId="164" fontId="0" fillId="0" borderId="19" xfId="0" applyNumberFormat="1" applyBorder="1" applyAlignment="1">
      <alignment horizontal="left"/>
    </xf>
    <xf numFmtId="164" fontId="0" fillId="0" borderId="20" xfId="0" applyNumberFormat="1"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6" fillId="2" borderId="19" xfId="0" applyFont="1" applyFill="1" applyBorder="1" applyAlignment="1" applyProtection="1">
      <alignment horizontal="center" wrapText="1"/>
      <protection locked="0"/>
    </xf>
    <xf numFmtId="0" fontId="6" fillId="2" borderId="29" xfId="0"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18" xfId="0" applyFont="1" applyFill="1" applyBorder="1" applyAlignment="1" applyProtection="1">
      <alignment horizontal="center" wrapText="1"/>
      <protection hidden="1"/>
    </xf>
    <xf numFmtId="0" fontId="2" fillId="4" borderId="19" xfId="0" applyFont="1" applyFill="1" applyBorder="1" applyAlignment="1" applyProtection="1">
      <alignment horizontal="center" wrapText="1"/>
      <protection hidden="1"/>
    </xf>
    <xf numFmtId="0" fontId="2" fillId="4" borderId="20" xfId="0" applyFont="1" applyFill="1" applyBorder="1" applyAlignment="1" applyProtection="1">
      <alignment horizontal="center" wrapText="1"/>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0" fillId="0" borderId="18" xfId="0" applyBorder="1" applyAlignment="1" applyProtection="1">
      <alignment horizontal="right"/>
      <protection hidden="1"/>
    </xf>
    <xf numFmtId="0" fontId="0" fillId="0" borderId="19" xfId="0" applyBorder="1" applyAlignment="1" applyProtection="1">
      <alignment horizontal="right"/>
      <protection hidden="1"/>
    </xf>
    <xf numFmtId="0" fontId="0" fillId="0" borderId="19" xfId="0" applyBorder="1" applyAlignment="1" applyProtection="1">
      <alignment horizontal="center" wrapText="1"/>
      <protection hidden="1"/>
    </xf>
    <xf numFmtId="0" fontId="0" fillId="0" borderId="4" xfId="0" applyBorder="1" applyAlignment="1" applyProtection="1">
      <alignment horizontal="left" wrapText="1"/>
      <protection hidden="1"/>
    </xf>
    <xf numFmtId="0" fontId="0" fillId="0" borderId="5" xfId="0" applyBorder="1" applyAlignment="1" applyProtection="1">
      <alignment horizontal="left" wrapText="1"/>
      <protection hidden="1"/>
    </xf>
    <xf numFmtId="0" fontId="0" fillId="0" borderId="6" xfId="0" applyBorder="1" applyAlignment="1" applyProtection="1">
      <alignment horizontal="left" wrapText="1"/>
      <protection hidden="1"/>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6" fillId="5" borderId="7" xfId="0" applyFont="1" applyFill="1" applyBorder="1" applyAlignment="1" applyProtection="1">
      <alignment horizontal="left" wrapText="1"/>
      <protection hidden="1"/>
    </xf>
    <xf numFmtId="0" fontId="6" fillId="5" borderId="8" xfId="0" applyFont="1" applyFill="1" applyBorder="1" applyAlignment="1" applyProtection="1">
      <alignment horizontal="left" wrapText="1"/>
      <protection hidden="1"/>
    </xf>
    <xf numFmtId="0" fontId="6" fillId="5" borderId="9" xfId="0" applyFont="1" applyFill="1" applyBorder="1" applyAlignment="1" applyProtection="1">
      <alignment horizontal="left" wrapText="1"/>
      <protection hidden="1"/>
    </xf>
    <xf numFmtId="0" fontId="1" fillId="0" borderId="14" xfId="0" applyFont="1" applyBorder="1" applyAlignment="1" applyProtection="1">
      <alignment horizontal="center"/>
      <protection hidden="1"/>
    </xf>
    <xf numFmtId="0" fontId="1" fillId="0" borderId="11" xfId="0" applyFont="1" applyBorder="1" applyAlignment="1" applyProtection="1">
      <alignment horizontal="center"/>
      <protection hidden="1"/>
    </xf>
    <xf numFmtId="0" fontId="7" fillId="5" borderId="10" xfId="0" applyFont="1" applyFill="1" applyBorder="1" applyAlignment="1" applyProtection="1">
      <alignment horizontal="center" vertical="center" wrapText="1"/>
      <protection hidden="1"/>
    </xf>
    <xf numFmtId="0" fontId="8" fillId="5" borderId="31" xfId="0" applyFont="1" applyFill="1" applyBorder="1" applyAlignment="1" applyProtection="1">
      <alignment horizontal="center" vertical="center" wrapText="1"/>
      <protection hidden="1"/>
    </xf>
    <xf numFmtId="0" fontId="8" fillId="5" borderId="11" xfId="0" applyFont="1" applyFill="1" applyBorder="1" applyAlignment="1" applyProtection="1">
      <alignment horizontal="center" vertical="center" wrapText="1"/>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tabSelected="1" view="pageLayout" topLeftCell="A28" zoomScaleNormal="100" workbookViewId="0">
      <selection activeCell="B30" sqref="B30"/>
    </sheetView>
  </sheetViews>
  <sheetFormatPr defaultRowHeight="14.5" x14ac:dyDescent="0.35"/>
  <cols>
    <col min="1" max="1" width="45" bestFit="1" customWidth="1"/>
    <col min="2" max="2" width="14.26953125" customWidth="1"/>
    <col min="3" max="3" width="16.7265625" customWidth="1"/>
    <col min="4" max="4" width="17.26953125" style="50" bestFit="1" customWidth="1"/>
    <col min="5" max="5" width="16.453125" customWidth="1"/>
    <col min="6" max="6" width="11.08984375" bestFit="1" customWidth="1"/>
  </cols>
  <sheetData>
    <row r="1" spans="1:6" ht="27" customHeight="1" thickTop="1" x14ac:dyDescent="0.45">
      <c r="A1" s="84" t="s">
        <v>20</v>
      </c>
      <c r="B1" s="85"/>
      <c r="C1" s="85"/>
      <c r="D1" s="85"/>
      <c r="E1" s="86"/>
    </row>
    <row r="2" spans="1:6" ht="21" x14ac:dyDescent="0.5">
      <c r="A2" s="87" t="s">
        <v>43</v>
      </c>
      <c r="B2" s="88"/>
      <c r="C2" s="88"/>
      <c r="D2" s="88"/>
      <c r="E2" s="89"/>
    </row>
    <row r="3" spans="1:6" ht="169.9" customHeight="1" thickBot="1" x14ac:dyDescent="0.4">
      <c r="A3" s="90" t="s">
        <v>48</v>
      </c>
      <c r="B3" s="91"/>
      <c r="C3" s="91"/>
      <c r="D3" s="91"/>
      <c r="E3" s="92"/>
    </row>
    <row r="4" spans="1:6" s="33" customFormat="1" ht="36" customHeight="1" thickBot="1" x14ac:dyDescent="0.4">
      <c r="A4" s="95" t="s">
        <v>55</v>
      </c>
      <c r="B4" s="96"/>
      <c r="C4" s="96"/>
      <c r="D4" s="96"/>
      <c r="E4" s="97"/>
    </row>
    <row r="5" spans="1:6" s="35" customFormat="1" ht="21.5" thickBot="1" x14ac:dyDescent="0.4">
      <c r="A5" s="7" t="s">
        <v>54</v>
      </c>
      <c r="B5" s="8" t="s">
        <v>28</v>
      </c>
      <c r="C5" s="9">
        <v>18</v>
      </c>
      <c r="D5" s="8" t="s">
        <v>29</v>
      </c>
      <c r="E5" s="34" t="s">
        <v>56</v>
      </c>
    </row>
    <row r="6" spans="1:6" s="35" customFormat="1" ht="15" thickBot="1" x14ac:dyDescent="0.4">
      <c r="A6" s="5" t="s">
        <v>12</v>
      </c>
      <c r="B6" s="6">
        <v>4400028312</v>
      </c>
      <c r="C6" s="6" t="s">
        <v>13</v>
      </c>
      <c r="D6" s="93" t="s">
        <v>24</v>
      </c>
      <c r="E6" s="94"/>
    </row>
    <row r="7" spans="1:6" ht="21" x14ac:dyDescent="0.5">
      <c r="A7" s="81" t="s">
        <v>1</v>
      </c>
      <c r="B7" s="82"/>
      <c r="C7" s="82"/>
      <c r="D7" s="82"/>
      <c r="E7" s="83"/>
    </row>
    <row r="8" spans="1:6" x14ac:dyDescent="0.35">
      <c r="A8" s="1" t="s">
        <v>2</v>
      </c>
      <c r="B8" s="2" t="s">
        <v>3</v>
      </c>
      <c r="C8" s="2" t="s">
        <v>0</v>
      </c>
      <c r="D8" s="45" t="s">
        <v>4</v>
      </c>
      <c r="E8" s="3" t="s">
        <v>5</v>
      </c>
    </row>
    <row r="9" spans="1:6" x14ac:dyDescent="0.35">
      <c r="A9" s="10" t="s">
        <v>47</v>
      </c>
      <c r="B9" s="11" t="s">
        <v>45</v>
      </c>
      <c r="C9" s="12">
        <v>47033</v>
      </c>
      <c r="D9" s="46"/>
      <c r="E9" s="14">
        <f>$C9*D9</f>
        <v>0</v>
      </c>
      <c r="F9" s="51"/>
    </row>
    <row r="10" spans="1:6" ht="18.5" x14ac:dyDescent="0.45">
      <c r="A10" s="69" t="s">
        <v>14</v>
      </c>
      <c r="B10" s="70"/>
      <c r="C10" s="70"/>
      <c r="D10" s="70"/>
      <c r="E10" s="71"/>
      <c r="F10" s="51"/>
    </row>
    <row r="11" spans="1:6" x14ac:dyDescent="0.35">
      <c r="A11" s="4" t="s">
        <v>10</v>
      </c>
      <c r="B11" s="2" t="s">
        <v>3</v>
      </c>
      <c r="C11" s="2" t="s">
        <v>0</v>
      </c>
      <c r="D11" s="45" t="s">
        <v>4</v>
      </c>
      <c r="E11" s="3" t="s">
        <v>5</v>
      </c>
      <c r="F11" s="51"/>
    </row>
    <row r="12" spans="1:6" x14ac:dyDescent="0.35">
      <c r="A12" s="10" t="s">
        <v>25</v>
      </c>
      <c r="B12" s="11" t="s">
        <v>46</v>
      </c>
      <c r="C12" s="12">
        <v>47214</v>
      </c>
      <c r="D12" s="46"/>
      <c r="E12" s="14">
        <f>$C12*D12</f>
        <v>0</v>
      </c>
      <c r="F12" s="51"/>
    </row>
    <row r="13" spans="1:6" ht="18.5" x14ac:dyDescent="0.45">
      <c r="A13" s="72" t="s">
        <v>21</v>
      </c>
      <c r="B13" s="73"/>
      <c r="C13" s="73"/>
      <c r="D13" s="73"/>
      <c r="E13" s="74"/>
      <c r="F13" s="51"/>
    </row>
    <row r="14" spans="1:6" x14ac:dyDescent="0.35">
      <c r="A14" s="37" t="s">
        <v>27</v>
      </c>
      <c r="B14" s="36"/>
      <c r="C14" s="77" t="s">
        <v>96</v>
      </c>
      <c r="D14" s="77"/>
      <c r="E14" s="13"/>
    </row>
    <row r="15" spans="1:6" ht="18.5" x14ac:dyDescent="0.45">
      <c r="A15" s="66" t="s">
        <v>102</v>
      </c>
      <c r="B15" s="67"/>
      <c r="C15" s="67"/>
      <c r="D15" s="67"/>
      <c r="E15" s="68"/>
    </row>
    <row r="16" spans="1:6" x14ac:dyDescent="0.35">
      <c r="A16" s="1" t="s">
        <v>57</v>
      </c>
      <c r="B16" s="2" t="s">
        <v>7</v>
      </c>
      <c r="C16" s="2" t="s">
        <v>8</v>
      </c>
      <c r="D16" s="45" t="s">
        <v>9</v>
      </c>
      <c r="E16" s="3" t="s">
        <v>5</v>
      </c>
    </row>
    <row r="17" spans="1:5" x14ac:dyDescent="0.35">
      <c r="A17" s="37" t="s">
        <v>108</v>
      </c>
      <c r="B17" s="26" t="s">
        <v>103</v>
      </c>
      <c r="C17" s="15">
        <v>272</v>
      </c>
      <c r="D17" s="46"/>
      <c r="E17" s="14">
        <f>IF(D17="Yes",$C17*SUM(D8:D12),0)</f>
        <v>0</v>
      </c>
    </row>
    <row r="18" spans="1:5" x14ac:dyDescent="0.35">
      <c r="A18" s="43" t="s">
        <v>109</v>
      </c>
      <c r="B18" s="43" t="s">
        <v>104</v>
      </c>
      <c r="C18" s="15">
        <v>272</v>
      </c>
      <c r="D18" s="46"/>
      <c r="E18" s="14">
        <f>IF(D18="Yes",$C18*SUM(D8:D12),0)</f>
        <v>0</v>
      </c>
    </row>
    <row r="19" spans="1:5" x14ac:dyDescent="0.35">
      <c r="A19" s="37" t="s">
        <v>110</v>
      </c>
      <c r="B19" s="26" t="s">
        <v>107</v>
      </c>
      <c r="C19" s="15">
        <v>225</v>
      </c>
      <c r="D19" s="46"/>
      <c r="E19" s="14">
        <f>IF(D19="Yes",$C19*SUM(D9:D13),0)</f>
        <v>0</v>
      </c>
    </row>
    <row r="20" spans="1:5" x14ac:dyDescent="0.35">
      <c r="A20" s="37" t="s">
        <v>111</v>
      </c>
      <c r="B20" s="44" t="s">
        <v>105</v>
      </c>
      <c r="C20" s="15">
        <v>225</v>
      </c>
      <c r="D20" s="47"/>
      <c r="E20" s="14">
        <f>IF(D20="Yes",$C20*SUM(D9:D13),0)</f>
        <v>0</v>
      </c>
    </row>
    <row r="21" spans="1:5" x14ac:dyDescent="0.35">
      <c r="A21" s="43" t="s">
        <v>112</v>
      </c>
      <c r="B21" s="43" t="s">
        <v>106</v>
      </c>
      <c r="C21" s="15">
        <v>225</v>
      </c>
      <c r="D21" s="47"/>
      <c r="E21" s="14">
        <f>IF(D21="Yes",$C21*SUM(D9:D13),0)</f>
        <v>0</v>
      </c>
    </row>
    <row r="22" spans="1:5" ht="18.5" x14ac:dyDescent="0.45">
      <c r="A22" s="66" t="s">
        <v>6</v>
      </c>
      <c r="B22" s="67"/>
      <c r="C22" s="67"/>
      <c r="D22" s="67"/>
      <c r="E22" s="68"/>
    </row>
    <row r="23" spans="1:5" ht="85.75" customHeight="1" x14ac:dyDescent="0.35">
      <c r="A23" s="78" t="s">
        <v>85</v>
      </c>
      <c r="B23" s="79"/>
      <c r="C23" s="79"/>
      <c r="D23" s="79"/>
      <c r="E23" s="80"/>
    </row>
    <row r="24" spans="1:5" x14ac:dyDescent="0.35">
      <c r="A24" s="1" t="s">
        <v>22</v>
      </c>
      <c r="B24" s="2" t="s">
        <v>7</v>
      </c>
      <c r="C24" s="2" t="s">
        <v>8</v>
      </c>
      <c r="D24" s="45" t="s">
        <v>9</v>
      </c>
      <c r="E24" s="3" t="s">
        <v>5</v>
      </c>
    </row>
    <row r="25" spans="1:5" ht="15" customHeight="1" x14ac:dyDescent="0.35">
      <c r="A25" s="10" t="s">
        <v>26</v>
      </c>
      <c r="B25" s="26" t="s">
        <v>58</v>
      </c>
      <c r="C25" s="15">
        <v>249</v>
      </c>
      <c r="D25" s="46"/>
      <c r="E25" s="14">
        <f t="shared" ref="E25:E48" si="0">IF(D25="Yes",$C25*SUM($D$9:$D$14),0)</f>
        <v>0</v>
      </c>
    </row>
    <row r="26" spans="1:5" ht="15" customHeight="1" x14ac:dyDescent="0.35">
      <c r="A26" s="10" t="s">
        <v>86</v>
      </c>
      <c r="B26" s="24" t="s">
        <v>87</v>
      </c>
      <c r="C26" s="41">
        <v>500</v>
      </c>
      <c r="D26" s="48"/>
      <c r="E26" s="14">
        <f t="shared" si="0"/>
        <v>0</v>
      </c>
    </row>
    <row r="27" spans="1:5" ht="15" customHeight="1" x14ac:dyDescent="0.35">
      <c r="A27" s="10" t="s">
        <v>88</v>
      </c>
      <c r="B27" s="24" t="s">
        <v>89</v>
      </c>
      <c r="C27" s="41">
        <v>500</v>
      </c>
      <c r="D27" s="48"/>
      <c r="E27" s="14">
        <f t="shared" si="0"/>
        <v>0</v>
      </c>
    </row>
    <row r="28" spans="1:5" x14ac:dyDescent="0.35">
      <c r="A28" s="10" t="s">
        <v>59</v>
      </c>
      <c r="B28" s="24" t="s">
        <v>60</v>
      </c>
      <c r="C28" s="27">
        <v>9012</v>
      </c>
      <c r="D28" s="48"/>
      <c r="E28" s="14">
        <f t="shared" si="0"/>
        <v>0</v>
      </c>
    </row>
    <row r="29" spans="1:5" x14ac:dyDescent="0.35">
      <c r="A29" s="10" t="s">
        <v>68</v>
      </c>
      <c r="B29" s="24" t="s">
        <v>61</v>
      </c>
      <c r="C29" s="27">
        <v>1519</v>
      </c>
      <c r="D29" s="48"/>
      <c r="E29" s="14">
        <f t="shared" si="0"/>
        <v>0</v>
      </c>
    </row>
    <row r="30" spans="1:5" x14ac:dyDescent="0.35">
      <c r="A30" s="10" t="s">
        <v>70</v>
      </c>
      <c r="B30" s="22" t="s">
        <v>63</v>
      </c>
      <c r="C30" s="28">
        <v>768</v>
      </c>
      <c r="D30" s="48"/>
      <c r="E30" s="14">
        <f t="shared" si="0"/>
        <v>0</v>
      </c>
    </row>
    <row r="31" spans="1:5" x14ac:dyDescent="0.35">
      <c r="A31" s="10" t="s">
        <v>97</v>
      </c>
      <c r="B31" s="22" t="s">
        <v>98</v>
      </c>
      <c r="C31" s="28">
        <v>133</v>
      </c>
      <c r="D31" s="48"/>
      <c r="E31" s="14">
        <f t="shared" si="0"/>
        <v>0</v>
      </c>
    </row>
    <row r="32" spans="1:5" x14ac:dyDescent="0.35">
      <c r="A32" s="10" t="s">
        <v>64</v>
      </c>
      <c r="B32" s="26" t="s">
        <v>49</v>
      </c>
      <c r="C32" s="29">
        <v>409</v>
      </c>
      <c r="D32" s="46"/>
      <c r="E32" s="14">
        <f t="shared" si="0"/>
        <v>0</v>
      </c>
    </row>
    <row r="33" spans="1:5" x14ac:dyDescent="0.35">
      <c r="A33" s="10" t="s">
        <v>69</v>
      </c>
      <c r="B33" s="30" t="s">
        <v>65</v>
      </c>
      <c r="C33" s="27">
        <v>640</v>
      </c>
      <c r="D33" s="48"/>
      <c r="E33" s="23">
        <f t="shared" si="0"/>
        <v>0</v>
      </c>
    </row>
    <row r="34" spans="1:5" x14ac:dyDescent="0.35">
      <c r="A34" s="10" t="s">
        <v>92</v>
      </c>
      <c r="B34" s="30" t="s">
        <v>93</v>
      </c>
      <c r="C34" s="27">
        <v>235</v>
      </c>
      <c r="D34" s="48"/>
      <c r="E34" s="23">
        <f t="shared" si="0"/>
        <v>0</v>
      </c>
    </row>
    <row r="35" spans="1:5" x14ac:dyDescent="0.35">
      <c r="A35" s="10" t="s">
        <v>94</v>
      </c>
      <c r="B35" s="30" t="s">
        <v>95</v>
      </c>
      <c r="C35" s="27">
        <v>133</v>
      </c>
      <c r="D35" s="48"/>
      <c r="E35" s="23">
        <f t="shared" si="0"/>
        <v>0</v>
      </c>
    </row>
    <row r="36" spans="1:5" x14ac:dyDescent="0.35">
      <c r="A36" s="10" t="s">
        <v>71</v>
      </c>
      <c r="B36" s="30" t="s">
        <v>72</v>
      </c>
      <c r="C36" s="27">
        <v>364</v>
      </c>
      <c r="D36" s="48"/>
      <c r="E36" s="23">
        <f t="shared" si="0"/>
        <v>0</v>
      </c>
    </row>
    <row r="37" spans="1:5" x14ac:dyDescent="0.35">
      <c r="A37" s="10" t="s">
        <v>73</v>
      </c>
      <c r="B37" s="31" t="s">
        <v>50</v>
      </c>
      <c r="C37" s="27">
        <v>552</v>
      </c>
      <c r="D37" s="48"/>
      <c r="E37" s="23">
        <f t="shared" si="0"/>
        <v>0</v>
      </c>
    </row>
    <row r="38" spans="1:5" x14ac:dyDescent="0.35">
      <c r="A38" s="10" t="s">
        <v>75</v>
      </c>
      <c r="B38" s="32" t="s">
        <v>74</v>
      </c>
      <c r="C38" s="29">
        <v>749</v>
      </c>
      <c r="D38" s="46"/>
      <c r="E38" s="23">
        <f t="shared" si="0"/>
        <v>0</v>
      </c>
    </row>
    <row r="39" spans="1:5" x14ac:dyDescent="0.35">
      <c r="A39" s="10" t="s">
        <v>67</v>
      </c>
      <c r="B39" s="24" t="s">
        <v>62</v>
      </c>
      <c r="C39" s="28">
        <v>133</v>
      </c>
      <c r="D39" s="48"/>
      <c r="E39" s="23">
        <f t="shared" si="0"/>
        <v>0</v>
      </c>
    </row>
    <row r="40" spans="1:5" x14ac:dyDescent="0.35">
      <c r="A40" s="10" t="s">
        <v>51</v>
      </c>
      <c r="B40" s="24" t="s">
        <v>52</v>
      </c>
      <c r="C40" s="28">
        <v>133</v>
      </c>
      <c r="D40" s="48"/>
      <c r="E40" s="23">
        <f t="shared" si="0"/>
        <v>0</v>
      </c>
    </row>
    <row r="41" spans="1:5" x14ac:dyDescent="0.35">
      <c r="A41" s="10" t="s">
        <v>80</v>
      </c>
      <c r="B41" s="22" t="s">
        <v>99</v>
      </c>
      <c r="C41" s="28">
        <v>544</v>
      </c>
      <c r="D41" s="48"/>
      <c r="E41" s="23">
        <f t="shared" si="0"/>
        <v>0</v>
      </c>
    </row>
    <row r="42" spans="1:5" x14ac:dyDescent="0.35">
      <c r="A42" s="10" t="s">
        <v>66</v>
      </c>
      <c r="B42" s="24" t="s">
        <v>53</v>
      </c>
      <c r="C42" s="28">
        <v>1568</v>
      </c>
      <c r="D42" s="48"/>
      <c r="E42" s="23">
        <f t="shared" si="0"/>
        <v>0</v>
      </c>
    </row>
    <row r="43" spans="1:5" x14ac:dyDescent="0.35">
      <c r="A43" s="38" t="s">
        <v>83</v>
      </c>
      <c r="B43" s="24" t="s">
        <v>84</v>
      </c>
      <c r="C43" s="28">
        <v>88</v>
      </c>
      <c r="D43" s="48"/>
      <c r="E43" s="23">
        <f t="shared" si="0"/>
        <v>0</v>
      </c>
    </row>
    <row r="44" spans="1:5" ht="17.149999999999999" customHeight="1" x14ac:dyDescent="0.35">
      <c r="A44" s="38" t="s">
        <v>100</v>
      </c>
      <c r="B44" s="39" t="s">
        <v>101</v>
      </c>
      <c r="C44" s="40">
        <v>272</v>
      </c>
      <c r="D44" s="46"/>
      <c r="E44" s="23">
        <f t="shared" si="0"/>
        <v>0</v>
      </c>
    </row>
    <row r="45" spans="1:5" ht="17.149999999999999" customHeight="1" x14ac:dyDescent="0.35">
      <c r="A45" s="38" t="s">
        <v>78</v>
      </c>
      <c r="B45" s="39" t="s">
        <v>79</v>
      </c>
      <c r="C45" s="40">
        <v>-377</v>
      </c>
      <c r="D45" s="46"/>
      <c r="E45" s="23">
        <f t="shared" si="0"/>
        <v>0</v>
      </c>
    </row>
    <row r="46" spans="1:5" ht="17.149999999999999" customHeight="1" x14ac:dyDescent="0.35">
      <c r="A46" s="38" t="s">
        <v>81</v>
      </c>
      <c r="B46" s="39" t="s">
        <v>82</v>
      </c>
      <c r="C46" s="40">
        <v>139</v>
      </c>
      <c r="D46" s="46"/>
      <c r="E46" s="23">
        <f t="shared" si="0"/>
        <v>0</v>
      </c>
    </row>
    <row r="47" spans="1:5" ht="17.149999999999999" customHeight="1" x14ac:dyDescent="0.35">
      <c r="A47" s="38" t="s">
        <v>113</v>
      </c>
      <c r="B47" s="39" t="s">
        <v>90</v>
      </c>
      <c r="C47" s="40">
        <v>0</v>
      </c>
      <c r="D47" s="46"/>
      <c r="E47" s="23">
        <f t="shared" si="0"/>
        <v>0</v>
      </c>
    </row>
    <row r="48" spans="1:5" ht="17.149999999999999" customHeight="1" x14ac:dyDescent="0.35">
      <c r="A48" s="38" t="s">
        <v>76</v>
      </c>
      <c r="B48" s="39" t="s">
        <v>77</v>
      </c>
      <c r="C48" s="40">
        <v>640</v>
      </c>
      <c r="D48" s="46"/>
      <c r="E48" s="23">
        <f t="shared" si="0"/>
        <v>0</v>
      </c>
    </row>
    <row r="49" spans="1:5" x14ac:dyDescent="0.35">
      <c r="A49" s="64" t="s">
        <v>17</v>
      </c>
      <c r="B49" s="65"/>
      <c r="C49" s="65"/>
      <c r="D49" s="42" t="s">
        <v>11</v>
      </c>
      <c r="E49" s="16">
        <f>IF(SUM(D9:D12)=0,0,SUM(E9:E48)/SUM(D9:D12))</f>
        <v>0</v>
      </c>
    </row>
    <row r="50" spans="1:5" ht="18.5" x14ac:dyDescent="0.45">
      <c r="A50" s="58" t="s">
        <v>15</v>
      </c>
      <c r="B50" s="59"/>
      <c r="C50" s="59"/>
      <c r="D50" s="59"/>
      <c r="E50" s="60"/>
    </row>
    <row r="51" spans="1:5" x14ac:dyDescent="0.35">
      <c r="A51" s="75" t="s">
        <v>16</v>
      </c>
      <c r="B51" s="76"/>
      <c r="C51" s="76"/>
      <c r="D51" s="76"/>
      <c r="E51" s="14">
        <f>ROUND(0.0035*E49,2)</f>
        <v>0</v>
      </c>
    </row>
    <row r="52" spans="1:5" x14ac:dyDescent="0.35">
      <c r="A52" s="75" t="s">
        <v>30</v>
      </c>
      <c r="B52" s="76"/>
      <c r="C52" s="76"/>
      <c r="D52" s="76"/>
      <c r="E52" s="14">
        <v>11.25</v>
      </c>
    </row>
    <row r="53" spans="1:5" x14ac:dyDescent="0.35">
      <c r="A53" s="75" t="s">
        <v>23</v>
      </c>
      <c r="B53" s="76"/>
      <c r="C53" s="76"/>
      <c r="D53" s="76"/>
      <c r="E53" s="14">
        <v>20</v>
      </c>
    </row>
    <row r="54" spans="1:5" x14ac:dyDescent="0.35">
      <c r="A54" s="64" t="s">
        <v>18</v>
      </c>
      <c r="B54" s="65"/>
      <c r="C54" s="65"/>
      <c r="D54" s="42" t="s">
        <v>11</v>
      </c>
      <c r="E54" s="14">
        <f>IF(SUM(E49:E53)&lt;100,0,SUM(E49:E53))</f>
        <v>0</v>
      </c>
    </row>
    <row r="55" spans="1:5" x14ac:dyDescent="0.35">
      <c r="A55" s="64" t="s">
        <v>19</v>
      </c>
      <c r="B55" s="65"/>
      <c r="C55" s="65"/>
      <c r="D55" s="42" t="str">
        <f>IF(SUM(D9:D12)=0,"",IF(SUM(D9:D12)=1,"1 Vehicle",SUM(D9:D12)&amp;" Vehicles"))</f>
        <v/>
      </c>
      <c r="E55" s="14">
        <f>E54*SUM(D9:D12)</f>
        <v>0</v>
      </c>
    </row>
    <row r="56" spans="1:5" ht="18.5" x14ac:dyDescent="0.45">
      <c r="A56" s="58" t="s">
        <v>31</v>
      </c>
      <c r="B56" s="59"/>
      <c r="C56" s="59"/>
      <c r="D56" s="59"/>
      <c r="E56" s="60"/>
    </row>
    <row r="57" spans="1:5" x14ac:dyDescent="0.35">
      <c r="A57" s="18" t="s">
        <v>44</v>
      </c>
      <c r="B57" s="61"/>
      <c r="C57" s="61"/>
      <c r="D57" s="49" t="s">
        <v>32</v>
      </c>
      <c r="E57" s="25"/>
    </row>
    <row r="58" spans="1:5" x14ac:dyDescent="0.35">
      <c r="A58" s="18" t="s">
        <v>33</v>
      </c>
      <c r="B58" s="61"/>
      <c r="C58" s="61"/>
      <c r="D58" s="49" t="s">
        <v>34</v>
      </c>
      <c r="E58" s="25"/>
    </row>
    <row r="59" spans="1:5" x14ac:dyDescent="0.35">
      <c r="A59" s="18" t="s">
        <v>35</v>
      </c>
      <c r="B59" s="62"/>
      <c r="C59" s="63"/>
      <c r="D59" s="49" t="s">
        <v>36</v>
      </c>
      <c r="E59" s="25"/>
    </row>
    <row r="60" spans="1:5" ht="18.5" x14ac:dyDescent="0.45">
      <c r="A60" s="58" t="s">
        <v>37</v>
      </c>
      <c r="B60" s="59"/>
      <c r="C60" s="59"/>
      <c r="D60" s="59"/>
      <c r="E60" s="60"/>
    </row>
    <row r="61" spans="1:5" x14ac:dyDescent="0.35">
      <c r="A61" s="19" t="s">
        <v>91</v>
      </c>
      <c r="B61" s="52" t="s">
        <v>40</v>
      </c>
      <c r="C61" s="52"/>
      <c r="D61" s="49" t="s">
        <v>39</v>
      </c>
      <c r="E61" s="17">
        <v>310010875</v>
      </c>
    </row>
    <row r="62" spans="1:5" x14ac:dyDescent="0.35">
      <c r="A62" s="20" t="s">
        <v>33</v>
      </c>
      <c r="B62" s="53" t="s">
        <v>41</v>
      </c>
      <c r="C62" s="53"/>
      <c r="D62" s="53"/>
      <c r="E62" s="54"/>
    </row>
    <row r="63" spans="1:5" ht="15" thickBot="1" x14ac:dyDescent="0.4">
      <c r="A63" s="21" t="s">
        <v>35</v>
      </c>
      <c r="B63" s="55" t="s">
        <v>42</v>
      </c>
      <c r="C63" s="56"/>
      <c r="D63" s="56"/>
      <c r="E63" s="57"/>
    </row>
    <row r="64" spans="1:5" ht="15" thickTop="1" x14ac:dyDescent="0.35"/>
    <row r="75" spans="2:2" x14ac:dyDescent="0.35">
      <c r="B75" t="s">
        <v>38</v>
      </c>
    </row>
  </sheetData>
  <sheetProtection algorithmName="SHA-512" hashValue="+wwhCpZE/J5gTl5LyTOErdw+m5EWT2N89byfNxGZKSY+Rl4gb1kF0Oe3NIH7vpfe7gkDZpQF07WD0crV0O620Q==" saltValue="tty3DSRyCEhSeGogfDi7Kg==" spinCount="100000" sheet="1" formatColumns="0" formatRows="0"/>
  <mergeCells count="27">
    <mergeCell ref="A7:E7"/>
    <mergeCell ref="A1:E1"/>
    <mergeCell ref="A2:E2"/>
    <mergeCell ref="A3:E3"/>
    <mergeCell ref="D6:E6"/>
    <mergeCell ref="A4:E4"/>
    <mergeCell ref="A54:C54"/>
    <mergeCell ref="A55:C55"/>
    <mergeCell ref="A15:E15"/>
    <mergeCell ref="A10:E10"/>
    <mergeCell ref="A49:C49"/>
    <mergeCell ref="A13:E13"/>
    <mergeCell ref="A50:E50"/>
    <mergeCell ref="A51:D51"/>
    <mergeCell ref="A52:D52"/>
    <mergeCell ref="A53:D53"/>
    <mergeCell ref="C14:D14"/>
    <mergeCell ref="A23:E23"/>
    <mergeCell ref="A22:E22"/>
    <mergeCell ref="B61:C61"/>
    <mergeCell ref="B62:E62"/>
    <mergeCell ref="B63:E63"/>
    <mergeCell ref="A56:E56"/>
    <mergeCell ref="B57:C57"/>
    <mergeCell ref="B58:C58"/>
    <mergeCell ref="B59:C59"/>
    <mergeCell ref="A60:E60"/>
  </mergeCells>
  <dataValidations disablePrompts="1" count="3">
    <dataValidation type="list" allowBlank="1" showInputMessage="1" showErrorMessage="1" sqref="D25:D48 E14 D17:D21">
      <formula1>"Yes, "</formula1>
    </dataValidation>
    <dataValidation type="custom" allowBlank="1" showInputMessage="1" showErrorMessage="1" error="Only one vehicle configuration may be used on each spreadsheet." sqref="D9">
      <formula1>IF(SUM(D12:D13)=0,TRUE,FALSE)</formula1>
    </dataValidation>
    <dataValidation type="custom" allowBlank="1" showInputMessage="1" showErrorMessage="1" error="Only one vehicle configuration may be used on each spreadsheet." sqref="D12">
      <formula1>IF(SUM(D9:D10)=0,TRUE,FALSE)</formula1>
    </dataValidation>
  </dataValidations>
  <pageMargins left="0.7" right="0.7" top="0.75" bottom="0.75" header="0.3" footer="0.3"/>
  <pageSetup scale="82" fitToHeight="0" orientation="portrait" r:id="rId1"/>
  <headerFooter>
    <oddHeader>&amp;CPO# ____________________________&amp;R11/1/2023</oddHeader>
  </headerFooter>
  <rowBreaks count="1" manualBreakCount="1">
    <brk id="63"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Configuration Worksheet</vt:lpstr>
      <vt:lpstr>'Configuration Worksheet'!Print_Area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2019-06-21T14:02:59Z</cp:lastPrinted>
  <dcterms:created xsi:type="dcterms:W3CDTF">2016-08-11T20:23:26Z</dcterms:created>
  <dcterms:modified xsi:type="dcterms:W3CDTF">2024-03-05T19:32:46Z</dcterms:modified>
</cp:coreProperties>
</file>