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3C7D3EE8-7F87-4F1E-89CF-B3E8C42350B9}" xr6:coauthVersionLast="47" xr6:coauthVersionMax="47" xr10:uidLastSave="{00000000-0000-0000-0000-000000000000}"/>
  <bookViews>
    <workbookView xWindow="-120" yWindow="-120" windowWidth="29040" windowHeight="15720" xr2:uid="{00000000-000D-0000-FFFF-FFFF00000000}"/>
  </bookViews>
  <sheets>
    <sheet name="Line 87 - Ram 3500 Crew" sheetId="3" r:id="rId1"/>
    <sheet name="Instructions" sheetId="4" r:id="rId2"/>
  </sheets>
  <definedNames>
    <definedName name="_xlnm.Print_Area" localSheetId="0">'Line 87 - Ram 3500 Crew'!$A$1:$E$55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3" l="1"/>
  <c r="E11" i="3"/>
  <c r="E10" i="3"/>
  <c r="E37" i="3"/>
  <c r="E36" i="3"/>
  <c r="E35" i="3"/>
  <c r="E34" i="3"/>
  <c r="E33" i="3"/>
  <c r="E32" i="3"/>
  <c r="E31" i="3"/>
  <c r="E30" i="3"/>
  <c r="E29" i="3"/>
  <c r="E28" i="3"/>
  <c r="E27" i="3"/>
  <c r="E26" i="3"/>
  <c r="E25" i="3"/>
  <c r="E24" i="3"/>
  <c r="E23" i="3"/>
  <c r="E22" i="3"/>
  <c r="E21" i="3"/>
  <c r="E20" i="3"/>
  <c r="E19" i="3"/>
  <c r="E18" i="3"/>
  <c r="E17" i="3"/>
  <c r="E39" i="3"/>
  <c r="E40" i="3" l="1"/>
  <c r="E9" i="3" l="1"/>
  <c r="E6" i="3"/>
  <c r="E43" i="3" l="1"/>
  <c r="D47" i="3"/>
  <c r="E46" i="3" l="1"/>
  <c r="E47" i="3" s="1"/>
</calcChain>
</file>

<file path=xl/sharedStrings.xml><?xml version="1.0" encoding="utf-8"?>
<sst xmlns="http://schemas.openxmlformats.org/spreadsheetml/2006/main" count="114" uniqueCount="105">
  <si>
    <t>This spreadsheet is not a purchase order</t>
  </si>
  <si>
    <t>Ram 3500 Crew Cab &amp; Chassis</t>
  </si>
  <si>
    <t>Contract Line</t>
  </si>
  <si>
    <t>Delivery ARO</t>
  </si>
  <si>
    <t>90 Days</t>
  </si>
  <si>
    <t>State Contract Number</t>
  </si>
  <si>
    <t>Vendor</t>
  </si>
  <si>
    <t>Premier Dodge</t>
  </si>
  <si>
    <t>Base Vehicle</t>
  </si>
  <si>
    <t>Vehicle Description</t>
  </si>
  <si>
    <t>Order Code</t>
  </si>
  <si>
    <t>Unit Price</t>
  </si>
  <si>
    <t>Quantity</t>
  </si>
  <si>
    <t>Extended Price</t>
  </si>
  <si>
    <t>4x2 W/ 60 CA 6.4 Hemi V8</t>
  </si>
  <si>
    <t>DD3L93-2UA</t>
  </si>
  <si>
    <t>Optional Configurations</t>
  </si>
  <si>
    <t>Description</t>
  </si>
  <si>
    <t>4x4 W/ 60 CA 6.4 Hemi V8</t>
  </si>
  <si>
    <t>DD8L93-2UA</t>
  </si>
  <si>
    <t>Exterior Colors</t>
  </si>
  <si>
    <t xml:space="preserve"> </t>
  </si>
  <si>
    <t>Optional Equipment</t>
  </si>
  <si>
    <t>Option Description</t>
  </si>
  <si>
    <t>Option Code</t>
  </si>
  <si>
    <t>Option Unit Price</t>
  </si>
  <si>
    <t>Add Option</t>
  </si>
  <si>
    <t>Dual Rear Wheels</t>
  </si>
  <si>
    <t>WLA</t>
  </si>
  <si>
    <t>Tradesman Level 1 Group (incl Power Mirrors &amp; locks)</t>
  </si>
  <si>
    <t>A7B</t>
  </si>
  <si>
    <t>52 &amp; 22 Gallon Dual Fuel Tanks</t>
  </si>
  <si>
    <t>NLL</t>
  </si>
  <si>
    <t>70 MPH Max Speed</t>
  </si>
  <si>
    <t>JJ5</t>
  </si>
  <si>
    <t>77 MPH Max Speed</t>
  </si>
  <si>
    <t>JJ9</t>
  </si>
  <si>
    <t>Ambulance Prep Group</t>
  </si>
  <si>
    <t>AH2</t>
  </si>
  <si>
    <t>Black Tubular Side Steps</t>
  </si>
  <si>
    <t>MRU</t>
  </si>
  <si>
    <t>DOT Roadside Safety Kit</t>
  </si>
  <si>
    <t>ACL</t>
  </si>
  <si>
    <t>Dual Alternators Rated at 400 Amps</t>
  </si>
  <si>
    <t>XBJ</t>
  </si>
  <si>
    <t>Dual Alternators Rated at 480 Amps</t>
  </si>
  <si>
    <t>XF1</t>
  </si>
  <si>
    <t>Full Size Spare Tire</t>
  </si>
  <si>
    <t>TBB</t>
  </si>
  <si>
    <t>LT235/80R17E Off Road Tires</t>
  </si>
  <si>
    <t>TSG</t>
  </si>
  <si>
    <t>Parkview Rear Backup Camera (M/H XA3)</t>
  </si>
  <si>
    <t>XAC</t>
  </si>
  <si>
    <t>CHMSL &amp; DRVM Camera Relocation Kit (M/H XAC)</t>
  </si>
  <si>
    <t>XA3</t>
  </si>
  <si>
    <t>Red Seat Belts</t>
  </si>
  <si>
    <t>CGQ</t>
  </si>
  <si>
    <t>Safety Group</t>
  </si>
  <si>
    <t>AAU</t>
  </si>
  <si>
    <t>Trailer Brake Controller (N/C w/ A7B)</t>
  </si>
  <si>
    <t>XHC</t>
  </si>
  <si>
    <t>2 Additional Key Fobs</t>
  </si>
  <si>
    <t>XCH</t>
  </si>
  <si>
    <t>Delete Front Center Seat</t>
  </si>
  <si>
    <t>CJT</t>
  </si>
  <si>
    <t>EMER/FIRE/RESC Special Emissions Group</t>
  </si>
  <si>
    <t>AH6</t>
  </si>
  <si>
    <t>Power 2-Way Driver Lumbar Adjust</t>
  </si>
  <si>
    <t>JPE</t>
  </si>
  <si>
    <t>Bodies</t>
  </si>
  <si>
    <t>Service Body: DRW 60" CA</t>
  </si>
  <si>
    <t>READING SLS108 DRW1FA021301</t>
  </si>
  <si>
    <t>Dump Body: DRW 60" CA</t>
  </si>
  <si>
    <t>RUGBY 9'</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</si>
  <si>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</si>
  <si>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</si>
  <si>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</si>
  <si>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</si>
  <si>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</si>
  <si>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</si>
  <si>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</si>
  <si>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</si>
  <si>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</si>
  <si>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</si>
  <si>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</si>
  <si>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</si>
  <si>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</si>
  <si>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</si>
  <si>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</si>
  <si>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</si>
  <si>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</si>
  <si>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Benjamin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</si>
  <si>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</si>
  <si>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</si>
  <si>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</si>
  <si>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</si>
  <si>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</si>
  <si>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PW7, Bright White </t>
  </si>
  <si>
    <t xml:space="preserve">PDN, Ceramic Gray </t>
  </si>
  <si>
    <t>PX8, Black</t>
  </si>
  <si>
    <t>PR4, Flame Red</t>
  </si>
  <si>
    <t>4x2 W/ 60 CA 6.7 Cummins TurboDiesel</t>
  </si>
  <si>
    <t>4x4 W/ 60 CA 6.7 Cummins TurboDiesel</t>
  </si>
  <si>
    <t>DD3L93-25A</t>
  </si>
  <si>
    <t>DD8L93-25A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</si>
</sst>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sz val="11"/>
      <color rgb="FF242424"/>
      <name val="Aptos Narrow"/>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108">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0" xfId="0" applyFont="1" applyBorder="1" applyProtection="1">
      <protection hidden="1"/>
    </xf>
    <xf numFmtId="44" fontId="5" fillId="0" borderId="21" xfId="0" applyNumberFormat="1" applyFont="1" applyBorder="1" applyProtection="1">
      <protection hidden="1"/>
    </xf>
    <xf numFmtId="0" fontId="9" fillId="5" borderId="9" xfId="0" applyFont="1" applyFill="1" applyBorder="1" applyAlignment="1" applyProtection="1">
      <alignment horizontal="center"/>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10" fillId="0" borderId="23"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19"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2" fillId="4" borderId="24" xfId="0" applyFont="1" applyFill="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7" xfId="0" applyBorder="1" applyAlignment="1">
      <alignment horizontal="right"/>
    </xf>
    <xf numFmtId="0" fontId="0" fillId="2" borderId="28" xfId="0" applyFill="1" applyBorder="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horizontal="left"/>
      <protection locked="0"/>
    </xf>
    <xf numFmtId="0" fontId="0" fillId="0" borderId="30" xfId="0" applyBorder="1" applyAlignment="1">
      <alignment horizontal="right"/>
    </xf>
    <xf numFmtId="0" fontId="0" fillId="2" borderId="31" xfId="0" applyFill="1" applyBorder="1" applyAlignment="1" applyProtection="1">
      <alignment horizontal="left"/>
      <protection locked="0"/>
    </xf>
    <xf numFmtId="0" fontId="2" fillId="4" borderId="32"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3" xfId="0" applyFont="1" applyFill="1" applyBorder="1" applyAlignment="1" applyProtection="1">
      <alignment horizontal="centerContinuous"/>
      <protection hidden="1"/>
    </xf>
    <xf numFmtId="0" fontId="0" fillId="0" borderId="32"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3"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22" xfId="0" applyFont="1" applyFill="1" applyBorder="1" applyAlignment="1" applyProtection="1">
      <alignment wrapText="1"/>
      <protection hidden="1"/>
    </xf>
    <xf numFmtId="0" fontId="2" fillId="4" borderId="5" xfId="0" applyFont="1" applyFill="1" applyBorder="1" applyAlignment="1" applyProtection="1">
      <alignment horizontal="center"/>
      <protection hidden="1"/>
    </xf>
    <xf numFmtId="0" fontId="2" fillId="4" borderId="5" xfId="0" applyFont="1" applyFill="1" applyBorder="1" applyAlignment="1" applyProtection="1">
      <alignment wrapText="1"/>
      <protection hidden="1"/>
    </xf>
    <xf numFmtId="0" fontId="2" fillId="4" borderId="23" xfId="0" applyFont="1" applyFill="1" applyBorder="1" applyAlignment="1" applyProtection="1">
      <alignment wrapText="1"/>
      <protection hidden="1"/>
    </xf>
    <xf numFmtId="44" fontId="0" fillId="0" borderId="0" xfId="0" applyNumberFormat="1"/>
    <xf numFmtId="0" fontId="1" fillId="0" borderId="34" xfId="0" applyFont="1" applyBorder="1" applyAlignment="1" applyProtection="1">
      <alignment wrapText="1"/>
      <protection hidden="1"/>
    </xf>
    <xf numFmtId="0" fontId="1" fillId="0" borderId="34" xfId="0" applyFont="1" applyBorder="1" applyProtection="1">
      <protection hidden="1"/>
    </xf>
    <xf numFmtId="0" fontId="0" fillId="0" borderId="35" xfId="0" applyBorder="1" applyAlignment="1" applyProtection="1">
      <alignment wrapText="1"/>
      <protection hidden="1"/>
    </xf>
    <xf numFmtId="44" fontId="0" fillId="0" borderId="35" xfId="1" applyFont="1" applyBorder="1" applyProtection="1">
      <protection hidden="1"/>
    </xf>
    <xf numFmtId="0" fontId="0" fillId="2" borderId="35" xfId="0" applyFill="1" applyBorder="1" applyProtection="1">
      <protection locked="0"/>
    </xf>
    <xf numFmtId="44" fontId="0" fillId="0" borderId="35" xfId="0" applyNumberFormat="1" applyBorder="1" applyProtection="1">
      <protection hidden="1"/>
    </xf>
    <xf numFmtId="0" fontId="7" fillId="0" borderId="8" xfId="0" applyFont="1" applyBorder="1" applyAlignment="1" applyProtection="1">
      <alignment horizontal="center"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44" fontId="5" fillId="0" borderId="0" xfId="0" applyNumberFormat="1" applyFont="1"/>
    <xf numFmtId="0" fontId="5" fillId="0" borderId="0" xfId="0" applyFont="1"/>
    <xf numFmtId="44" fontId="5" fillId="0" borderId="17" xfId="1" applyFont="1" applyBorder="1" applyAlignment="1" applyProtection="1">
      <alignment horizontal="right"/>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1" fillId="0" borderId="0" xfId="0" applyFont="1"/>
    <xf numFmtId="8" fontId="0" fillId="0" borderId="5" xfId="1" applyNumberFormat="1" applyFont="1" applyBorder="1" applyAlignment="1" applyProtection="1">
      <alignment horizontal="right"/>
      <protection hidden="1"/>
    </xf>
    <xf numFmtId="0" fontId="11" fillId="0" borderId="17" xfId="0" applyFont="1" applyBorder="1"/>
    <xf numFmtId="0" fontId="5" fillId="5" borderId="17" xfId="0" applyFont="1" applyFill="1" applyBorder="1" applyAlignment="1" applyProtection="1">
      <alignment horizontal="centerContinuous" wrapText="1"/>
      <protection hidden="1"/>
    </xf>
    <xf numFmtId="0" fontId="11" fillId="0" borderId="17" xfId="0" applyFont="1" applyBorder="1" applyAlignment="1">
      <alignment horizontal="centerContinuous"/>
    </xf>
    <xf numFmtId="0" fontId="1" fillId="0" borderId="36" xfId="0" applyFont="1" applyBorder="1" applyProtection="1">
      <protection hidden="1"/>
    </xf>
    <xf numFmtId="0" fontId="1" fillId="0" borderId="35" xfId="0" applyFont="1" applyBorder="1" applyProtection="1">
      <protection hidden="1"/>
    </xf>
    <xf numFmtId="0" fontId="1" fillId="0" borderId="37" xfId="0" applyFont="1" applyBorder="1" applyProtection="1">
      <protection hidden="1"/>
    </xf>
    <xf numFmtId="8" fontId="0" fillId="0" borderId="14" xfId="1" applyNumberFormat="1" applyFont="1" applyBorder="1" applyAlignment="1" applyProtection="1">
      <alignment horizontal="right"/>
      <protection hidden="1"/>
    </xf>
    <xf numFmtId="0" fontId="0" fillId="2" borderId="34" xfId="0" applyFill="1" applyBorder="1" applyProtection="1">
      <protection locked="0"/>
    </xf>
    <xf numFmtId="44" fontId="0" fillId="0" borderId="38" xfId="0" applyNumberFormat="1" applyBorder="1" applyProtection="1">
      <protection hidden="1"/>
    </xf>
    <xf numFmtId="0" fontId="0" fillId="0" borderId="22" xfId="0" applyBorder="1" applyAlignment="1" applyProtection="1">
      <alignment wrapText="1"/>
      <protection hidden="1"/>
    </xf>
    <xf numFmtId="0" fontId="0" fillId="0" borderId="5" xfId="0" applyBorder="1"/>
    <xf numFmtId="0" fontId="11" fillId="0" borderId="17" xfId="0" applyFont="1" applyBorder="1" applyAlignment="1">
      <alignment horizontal="center"/>
    </xf>
    <xf numFmtId="0" fontId="0" fillId="0" borderId="17" xfId="0"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
  <sheetViews>
    <sheetView tabSelected="1" view="pageLayout" zoomScaleNormal="100" workbookViewId="0">
      <selection activeCell="D10" sqref="D10"/>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1" t="s">
        <v>0</v>
      </c>
      <c r="B1" s="22"/>
      <c r="C1" s="22"/>
      <c r="D1" s="22"/>
      <c r="E1" s="23"/>
    </row>
    <row r="2" spans="1:6" ht="42.75" thickBot="1" x14ac:dyDescent="0.4">
      <c r="A2" s="82" t="s">
        <v>1</v>
      </c>
      <c r="B2" s="1" t="s">
        <v>2</v>
      </c>
      <c r="C2" s="2">
        <v>87</v>
      </c>
      <c r="D2" s="1" t="s">
        <v>3</v>
      </c>
      <c r="E2" s="14" t="s">
        <v>4</v>
      </c>
    </row>
    <row r="3" spans="1:6" ht="15.75" thickBot="1" x14ac:dyDescent="0.3">
      <c r="A3" s="3" t="s">
        <v>5</v>
      </c>
      <c r="B3" s="1">
        <v>4400036793</v>
      </c>
      <c r="C3" s="1" t="s">
        <v>6</v>
      </c>
      <c r="D3" s="19" t="s">
        <v>7</v>
      </c>
      <c r="E3" s="20"/>
    </row>
    <row r="4" spans="1:6" ht="21" x14ac:dyDescent="0.35">
      <c r="A4" s="24" t="s">
        <v>8</v>
      </c>
      <c r="B4" s="25"/>
      <c r="C4" s="25"/>
      <c r="D4" s="25"/>
      <c r="E4" s="26"/>
    </row>
    <row r="5" spans="1:6" x14ac:dyDescent="0.25">
      <c r="A5" s="4" t="s">
        <v>9</v>
      </c>
      <c r="B5" s="5" t="s">
        <v>10</v>
      </c>
      <c r="C5" s="5" t="s">
        <v>11</v>
      </c>
      <c r="D5" s="5" t="s">
        <v>12</v>
      </c>
      <c r="E5" s="6" t="s">
        <v>13</v>
      </c>
    </row>
    <row r="6" spans="1:6" x14ac:dyDescent="0.25">
      <c r="A6" s="7" t="s">
        <v>14</v>
      </c>
      <c r="B6" s="8" t="s">
        <v>15</v>
      </c>
      <c r="C6" s="9">
        <v>47252</v>
      </c>
      <c r="D6" s="10"/>
      <c r="E6" s="11">
        <f>$C6*D6</f>
        <v>0</v>
      </c>
    </row>
    <row r="7" spans="1:6" ht="18.75" x14ac:dyDescent="0.3">
      <c r="A7" s="71"/>
      <c r="B7" s="72"/>
      <c r="C7" s="72" t="s">
        <v>16</v>
      </c>
      <c r="D7" s="73"/>
      <c r="E7" s="74"/>
      <c r="F7" s="75"/>
    </row>
    <row r="8" spans="1:6" x14ac:dyDescent="0.25">
      <c r="A8" s="76" t="s">
        <v>17</v>
      </c>
      <c r="B8" s="77" t="s">
        <v>10</v>
      </c>
      <c r="C8" s="77" t="s">
        <v>11</v>
      </c>
      <c r="D8" s="77" t="s">
        <v>12</v>
      </c>
      <c r="E8" s="77" t="s">
        <v>13</v>
      </c>
      <c r="F8" s="75"/>
    </row>
    <row r="9" spans="1:6" x14ac:dyDescent="0.25">
      <c r="A9" s="78" t="s">
        <v>18</v>
      </c>
      <c r="B9" s="78" t="s">
        <v>19</v>
      </c>
      <c r="C9" s="79">
        <v>50562</v>
      </c>
      <c r="D9" s="80"/>
      <c r="E9" s="81">
        <f t="shared" ref="E9" si="0">$C9*D9</f>
        <v>0</v>
      </c>
      <c r="F9" s="75"/>
    </row>
    <row r="10" spans="1:6" ht="30" x14ac:dyDescent="0.25">
      <c r="A10" s="106" t="s">
        <v>101</v>
      </c>
      <c r="B10" s="106" t="s">
        <v>103</v>
      </c>
      <c r="C10" s="107">
        <v>57368</v>
      </c>
      <c r="D10" s="80"/>
      <c r="E10" s="81">
        <f t="shared" ref="E10:E11" si="1">$C10*D10</f>
        <v>0</v>
      </c>
      <c r="F10" s="75"/>
    </row>
    <row r="11" spans="1:6" ht="30" x14ac:dyDescent="0.25">
      <c r="A11" s="106" t="s">
        <v>102</v>
      </c>
      <c r="B11" s="94" t="s">
        <v>104</v>
      </c>
      <c r="C11" s="107">
        <v>60678</v>
      </c>
      <c r="D11" s="80"/>
      <c r="E11" s="81">
        <f t="shared" si="1"/>
        <v>0</v>
      </c>
      <c r="F11" s="75"/>
    </row>
    <row r="12" spans="1:6" ht="18.75" x14ac:dyDescent="0.3">
      <c r="A12" s="27" t="s">
        <v>20</v>
      </c>
      <c r="B12" s="28"/>
      <c r="C12" s="28"/>
      <c r="D12" s="28"/>
      <c r="E12" s="29"/>
    </row>
    <row r="13" spans="1:6" s="15" customFormat="1" ht="15" customHeight="1" x14ac:dyDescent="0.25">
      <c r="A13" s="94" t="s">
        <v>98</v>
      </c>
      <c r="B13" s="18"/>
      <c r="C13" s="96" t="s">
        <v>99</v>
      </c>
      <c r="D13" s="95"/>
      <c r="E13" s="18" t="s">
        <v>21</v>
      </c>
    </row>
    <row r="14" spans="1:6" s="15" customFormat="1" x14ac:dyDescent="0.25">
      <c r="A14" s="94" t="s">
        <v>97</v>
      </c>
      <c r="B14" s="18"/>
      <c r="C14" s="96" t="s">
        <v>100</v>
      </c>
      <c r="D14" s="33"/>
      <c r="E14" s="18"/>
    </row>
    <row r="15" spans="1:6" ht="18.75" x14ac:dyDescent="0.3">
      <c r="A15" s="56" t="s">
        <v>22</v>
      </c>
      <c r="B15" s="57"/>
      <c r="C15" s="57"/>
      <c r="D15" s="57"/>
      <c r="E15" s="58"/>
    </row>
    <row r="16" spans="1:6" x14ac:dyDescent="0.25">
      <c r="A16" s="97" t="s">
        <v>23</v>
      </c>
      <c r="B16" s="98" t="s">
        <v>24</v>
      </c>
      <c r="C16" s="98" t="s">
        <v>25</v>
      </c>
      <c r="D16" s="98" t="s">
        <v>26</v>
      </c>
      <c r="E16" s="99" t="s">
        <v>13</v>
      </c>
    </row>
    <row r="17" spans="1:5" s="104" customFormat="1" x14ac:dyDescent="0.25">
      <c r="A17" s="103" t="s">
        <v>27</v>
      </c>
      <c r="B17" s="59" t="s">
        <v>28</v>
      </c>
      <c r="C17" s="93">
        <v>1560</v>
      </c>
      <c r="D17" s="60"/>
      <c r="E17" s="61">
        <f>IF(D17="YES",$C17*SUM(D6:D9),0)</f>
        <v>0</v>
      </c>
    </row>
    <row r="18" spans="1:5" x14ac:dyDescent="0.25">
      <c r="A18" s="94" t="s">
        <v>29</v>
      </c>
      <c r="B18" s="59" t="s">
        <v>30</v>
      </c>
      <c r="C18" s="100">
        <v>824</v>
      </c>
      <c r="D18" s="101"/>
      <c r="E18" s="102">
        <f>IF(D18="YES",$C18*SUM(D6:D9),0)</f>
        <v>0</v>
      </c>
    </row>
    <row r="19" spans="1:5" x14ac:dyDescent="0.25">
      <c r="A19" s="94" t="s">
        <v>31</v>
      </c>
      <c r="B19" s="105" t="s">
        <v>32</v>
      </c>
      <c r="C19" s="93">
        <v>732</v>
      </c>
      <c r="D19" s="60"/>
      <c r="E19" s="61">
        <f>IF(D19="YES",$C19*SUM(D6:D9),0)</f>
        <v>0</v>
      </c>
    </row>
    <row r="20" spans="1:5" x14ac:dyDescent="0.25">
      <c r="A20" s="94" t="s">
        <v>33</v>
      </c>
      <c r="B20" s="59" t="s">
        <v>34</v>
      </c>
      <c r="C20" s="93">
        <v>88</v>
      </c>
      <c r="D20" s="60"/>
      <c r="E20" s="61">
        <f>IF(D20="YES",$C20*SUM($D6:$D9),0)</f>
        <v>0</v>
      </c>
    </row>
    <row r="21" spans="1:5" x14ac:dyDescent="0.25">
      <c r="A21" s="94" t="s">
        <v>35</v>
      </c>
      <c r="B21" s="59" t="s">
        <v>36</v>
      </c>
      <c r="C21" s="93">
        <v>88</v>
      </c>
      <c r="D21" s="60"/>
      <c r="E21" s="61">
        <f>IF(D21="YES",$C21*SUM(D6:D9),0)</f>
        <v>0</v>
      </c>
    </row>
    <row r="22" spans="1:5" x14ac:dyDescent="0.25">
      <c r="A22" s="94" t="s">
        <v>37</v>
      </c>
      <c r="B22" s="105" t="s">
        <v>38</v>
      </c>
      <c r="C22" s="93">
        <v>860</v>
      </c>
      <c r="D22" s="60"/>
      <c r="E22" s="61">
        <f>IF(D22="YES",$C22*SUM(D6:D9),0)</f>
        <v>0</v>
      </c>
    </row>
    <row r="23" spans="1:5" x14ac:dyDescent="0.25">
      <c r="A23" s="94" t="s">
        <v>39</v>
      </c>
      <c r="B23" s="59" t="s">
        <v>40</v>
      </c>
      <c r="C23" s="93">
        <v>561</v>
      </c>
      <c r="D23" s="60"/>
      <c r="E23" s="61">
        <f>IF(D23="YES",$C23*SUM(D6:D9),0)</f>
        <v>0</v>
      </c>
    </row>
    <row r="24" spans="1:5" x14ac:dyDescent="0.25">
      <c r="A24" s="94" t="s">
        <v>41</v>
      </c>
      <c r="B24" s="105" t="s">
        <v>42</v>
      </c>
      <c r="C24" s="93">
        <v>180</v>
      </c>
      <c r="D24" s="60"/>
      <c r="E24" s="61">
        <f>IF(D24="YES",$C24*SUM(D6:D9),0)</f>
        <v>0</v>
      </c>
    </row>
    <row r="25" spans="1:5" x14ac:dyDescent="0.25">
      <c r="A25" s="94" t="s">
        <v>43</v>
      </c>
      <c r="B25" s="105" t="s">
        <v>44</v>
      </c>
      <c r="C25" s="93">
        <v>456</v>
      </c>
      <c r="D25" s="60"/>
      <c r="E25" s="61">
        <f>IF(D25="YES",$C25*SUM(D6:D9),0)</f>
        <v>0</v>
      </c>
    </row>
    <row r="26" spans="1:5" x14ac:dyDescent="0.25">
      <c r="A26" s="94" t="s">
        <v>45</v>
      </c>
      <c r="B26" s="59" t="s">
        <v>46</v>
      </c>
      <c r="C26" s="93">
        <v>456</v>
      </c>
      <c r="D26" s="60"/>
      <c r="E26" s="61">
        <f>IF(D26="YES",$C26*SUM(D6:D9),0)</f>
        <v>0</v>
      </c>
    </row>
    <row r="27" spans="1:5" x14ac:dyDescent="0.25">
      <c r="A27" s="94" t="s">
        <v>47</v>
      </c>
      <c r="B27" s="59" t="s">
        <v>48</v>
      </c>
      <c r="C27" s="93">
        <v>364</v>
      </c>
      <c r="D27" s="60"/>
      <c r="E27" s="61">
        <f>IF(D27="YES",$C27*SUM(D6:D9),0)</f>
        <v>0</v>
      </c>
    </row>
    <row r="28" spans="1:5" x14ac:dyDescent="0.25">
      <c r="A28" s="94" t="s">
        <v>49</v>
      </c>
      <c r="B28" s="59" t="s">
        <v>50</v>
      </c>
      <c r="C28" s="93">
        <v>916</v>
      </c>
      <c r="D28" s="60"/>
      <c r="E28" s="61">
        <f>IF(D28="YES",$C28*SUM(D6:D9),0)</f>
        <v>0</v>
      </c>
    </row>
    <row r="29" spans="1:5" x14ac:dyDescent="0.25">
      <c r="A29" s="94" t="s">
        <v>51</v>
      </c>
      <c r="B29" s="59" t="s">
        <v>52</v>
      </c>
      <c r="C29" s="93">
        <v>456</v>
      </c>
      <c r="D29" s="60"/>
      <c r="E29" s="61">
        <f>IF(D29="YES",$C29*SUM(D6:D9),0)</f>
        <v>0</v>
      </c>
    </row>
    <row r="30" spans="1:5" x14ac:dyDescent="0.25">
      <c r="A30" s="94" t="s">
        <v>53</v>
      </c>
      <c r="B30" s="59" t="s">
        <v>54</v>
      </c>
      <c r="C30" s="93">
        <v>409</v>
      </c>
      <c r="D30" s="60"/>
      <c r="E30" s="61">
        <f>IF(D30="YES",$C30*SUM(D6:D9),0)</f>
        <v>0</v>
      </c>
    </row>
    <row r="31" spans="1:5" x14ac:dyDescent="0.25">
      <c r="A31" s="94" t="s">
        <v>55</v>
      </c>
      <c r="B31" s="59" t="s">
        <v>56</v>
      </c>
      <c r="C31" s="93">
        <v>69</v>
      </c>
      <c r="D31" s="60"/>
      <c r="E31" s="61">
        <f>IF(D31="YES",$C31*SUM(D6:D9),0)</f>
        <v>0</v>
      </c>
    </row>
    <row r="32" spans="1:5" x14ac:dyDescent="0.25">
      <c r="A32" s="94" t="s">
        <v>57</v>
      </c>
      <c r="B32" s="59" t="s">
        <v>58</v>
      </c>
      <c r="C32" s="93">
        <v>2065</v>
      </c>
      <c r="D32" s="60"/>
      <c r="E32" s="61">
        <f>IF(D32="YES",$C32*SUM(D6:D9),0)</f>
        <v>0</v>
      </c>
    </row>
    <row r="33" spans="1:6" x14ac:dyDescent="0.25">
      <c r="A33" s="94" t="s">
        <v>59</v>
      </c>
      <c r="B33" s="59" t="s">
        <v>60</v>
      </c>
      <c r="C33" s="93">
        <v>428</v>
      </c>
      <c r="D33" s="60"/>
      <c r="E33" s="61">
        <f>IF(D33="YES",$C33*SUM(D6:D9),0)</f>
        <v>0</v>
      </c>
    </row>
    <row r="34" spans="1:6" x14ac:dyDescent="0.25">
      <c r="A34" s="94" t="s">
        <v>61</v>
      </c>
      <c r="B34" s="59" t="s">
        <v>62</v>
      </c>
      <c r="C34" s="93">
        <v>253</v>
      </c>
      <c r="D34" s="60"/>
      <c r="E34" s="61">
        <f>IF(D34="YES",$C34*SUM(D6:D9),0)</f>
        <v>0</v>
      </c>
    </row>
    <row r="35" spans="1:6" x14ac:dyDescent="0.25">
      <c r="A35" s="94" t="s">
        <v>63</v>
      </c>
      <c r="B35" s="59" t="s">
        <v>64</v>
      </c>
      <c r="C35" s="93">
        <v>-19</v>
      </c>
      <c r="D35" s="60"/>
      <c r="E35" s="61">
        <f>IF(D35="YES",$C35*SUM(D6:D9),0)</f>
        <v>0</v>
      </c>
    </row>
    <row r="36" spans="1:6" x14ac:dyDescent="0.25">
      <c r="A36" s="94" t="s">
        <v>65</v>
      </c>
      <c r="B36" s="59" t="s">
        <v>66</v>
      </c>
      <c r="C36" s="93">
        <v>1508</v>
      </c>
      <c r="D36" s="60"/>
      <c r="E36" s="61">
        <f>IF(D36="YES",$C36*SUM(D6:D9),0)</f>
        <v>0</v>
      </c>
    </row>
    <row r="37" spans="1:6" x14ac:dyDescent="0.25">
      <c r="A37" s="92" t="s">
        <v>67</v>
      </c>
      <c r="B37" s="59" t="s">
        <v>68</v>
      </c>
      <c r="C37" s="93">
        <v>92</v>
      </c>
      <c r="D37" s="60"/>
      <c r="E37" s="61">
        <f>IF(D37="YES",$C37*SUM(D6:D9),0)</f>
        <v>0</v>
      </c>
    </row>
    <row r="38" spans="1:6" s="87" customFormat="1" ht="18.75" x14ac:dyDescent="0.3">
      <c r="A38" s="83" t="s">
        <v>69</v>
      </c>
      <c r="B38" s="84"/>
      <c r="C38" s="84"/>
      <c r="D38" s="84"/>
      <c r="E38" s="85"/>
      <c r="F38" s="86"/>
    </row>
    <row r="39" spans="1:6" s="87" customFormat="1" x14ac:dyDescent="0.25">
      <c r="A39" s="7" t="s">
        <v>70</v>
      </c>
      <c r="B39" s="92" t="s">
        <v>71</v>
      </c>
      <c r="C39" s="88">
        <v>13468.57</v>
      </c>
      <c r="D39" s="10"/>
      <c r="E39" s="61">
        <f>IF(D39="YES",$C39*SUM($D6:D9),0)</f>
        <v>0</v>
      </c>
      <c r="F39" s="86"/>
    </row>
    <row r="40" spans="1:6" s="87" customFormat="1" x14ac:dyDescent="0.25">
      <c r="A40" s="89" t="s">
        <v>72</v>
      </c>
      <c r="B40" s="90" t="s">
        <v>73</v>
      </c>
      <c r="C40" s="91">
        <v>11445</v>
      </c>
      <c r="D40" s="10"/>
      <c r="E40" s="61">
        <f>IF(D40="YES",$C40*SUM($D6:D9),0)</f>
        <v>0</v>
      </c>
      <c r="F40" s="86"/>
    </row>
    <row r="41" spans="1:6" x14ac:dyDescent="0.25">
      <c r="A41" s="62" t="s">
        <v>74</v>
      </c>
      <c r="B41" s="63"/>
      <c r="C41" s="63" t="s">
        <v>21</v>
      </c>
      <c r="D41" s="64" t="s">
        <v>75</v>
      </c>
      <c r="E41" s="65">
        <f>IF(SUM(D6:D11)=0,0,SUM(E6:E11,E17:E40)/SUM(D6:D11))</f>
        <v>0</v>
      </c>
    </row>
    <row r="42" spans="1:6" ht="18.75" x14ac:dyDescent="0.3">
      <c r="A42" s="30" t="s">
        <v>76</v>
      </c>
      <c r="B42" s="31"/>
      <c r="C42" s="31"/>
      <c r="D42" s="31"/>
      <c r="E42" s="32"/>
    </row>
    <row r="43" spans="1:6" x14ac:dyDescent="0.25">
      <c r="A43" s="34" t="s">
        <v>77</v>
      </c>
      <c r="B43" s="35"/>
      <c r="C43" s="35"/>
      <c r="D43" s="35"/>
      <c r="E43" s="11">
        <f>ROUND(0.0035*E41,2)</f>
        <v>0</v>
      </c>
    </row>
    <row r="44" spans="1:6" x14ac:dyDescent="0.25">
      <c r="A44" s="34" t="s">
        <v>78</v>
      </c>
      <c r="B44" s="35"/>
      <c r="C44" s="35"/>
      <c r="D44" s="35"/>
      <c r="E44" s="11">
        <v>11.25</v>
      </c>
    </row>
    <row r="45" spans="1:6" x14ac:dyDescent="0.25">
      <c r="A45" s="34" t="s">
        <v>79</v>
      </c>
      <c r="B45" s="35"/>
      <c r="C45" s="35"/>
      <c r="D45" s="35"/>
      <c r="E45" s="11">
        <v>18</v>
      </c>
    </row>
    <row r="46" spans="1:6" x14ac:dyDescent="0.25">
      <c r="A46" s="34" t="s">
        <v>80</v>
      </c>
      <c r="B46" s="35"/>
      <c r="C46" s="35"/>
      <c r="D46" s="8" t="s">
        <v>75</v>
      </c>
      <c r="E46" s="11">
        <f>IF(SUM(E41:E45)&lt;100,0,SUM(E41:E45))</f>
        <v>0</v>
      </c>
    </row>
    <row r="47" spans="1:6" ht="15.75" thickBot="1" x14ac:dyDescent="0.3">
      <c r="A47" s="36" t="s">
        <v>81</v>
      </c>
      <c r="B47" s="37"/>
      <c r="C47" s="37"/>
      <c r="D47" s="12" t="str">
        <f>IF(SUM(D6:D6)=0,"",IF(SUM(D6:D6)=1,"1 Vehicle",SUM(D6:D6)&amp;" Vehicles"))</f>
        <v/>
      </c>
      <c r="E47" s="13">
        <f>E46*SUM(D6:D11)</f>
        <v>0</v>
      </c>
    </row>
    <row r="48" spans="1:6" ht="19.5" thickTop="1" x14ac:dyDescent="0.3">
      <c r="A48" s="38" t="s">
        <v>82</v>
      </c>
      <c r="B48" s="39"/>
      <c r="C48" s="39"/>
      <c r="D48" s="39"/>
      <c r="E48" s="40"/>
    </row>
    <row r="49" spans="1:5" x14ac:dyDescent="0.25">
      <c r="A49" s="43" t="s">
        <v>83</v>
      </c>
      <c r="B49" s="44"/>
      <c r="C49" s="44"/>
      <c r="D49" s="45" t="s">
        <v>84</v>
      </c>
      <c r="E49" s="46"/>
    </row>
    <row r="50" spans="1:5" x14ac:dyDescent="0.25">
      <c r="A50" s="47" t="s">
        <v>85</v>
      </c>
      <c r="B50" s="42"/>
      <c r="C50" s="42"/>
      <c r="D50" s="41" t="s">
        <v>86</v>
      </c>
      <c r="E50" s="48"/>
    </row>
    <row r="51" spans="1:5" x14ac:dyDescent="0.25">
      <c r="A51" s="52" t="s">
        <v>87</v>
      </c>
      <c r="B51" s="53"/>
      <c r="C51" s="53"/>
      <c r="D51" s="54" t="s">
        <v>88</v>
      </c>
      <c r="E51" s="55"/>
    </row>
    <row r="52" spans="1:5" ht="18.75" x14ac:dyDescent="0.3">
      <c r="A52" s="49" t="s">
        <v>89</v>
      </c>
      <c r="B52" s="50"/>
      <c r="C52" s="50"/>
      <c r="D52" s="50"/>
      <c r="E52" s="51"/>
    </row>
    <row r="53" spans="1:5" x14ac:dyDescent="0.25">
      <c r="A53" s="66" t="s">
        <v>90</v>
      </c>
      <c r="B53" t="s">
        <v>91</v>
      </c>
      <c r="D53" t="s">
        <v>92</v>
      </c>
      <c r="E53" s="67">
        <v>310300706</v>
      </c>
    </row>
    <row r="54" spans="1:5" x14ac:dyDescent="0.25">
      <c r="A54" s="41" t="s">
        <v>85</v>
      </c>
      <c r="B54" s="68" t="s">
        <v>93</v>
      </c>
      <c r="C54" s="68"/>
      <c r="D54" s="68"/>
      <c r="E54" s="68"/>
    </row>
    <row r="55" spans="1:5" x14ac:dyDescent="0.25">
      <c r="A55" s="41" t="s">
        <v>87</v>
      </c>
      <c r="B55" s="69" t="s">
        <v>94</v>
      </c>
      <c r="C55" s="70"/>
      <c r="D55" s="70"/>
      <c r="E55" s="70"/>
    </row>
  </sheetData>
  <sheetProtection algorithmName="SHA-512" hashValue="ZDG1+fyz30cz1LuEwVXkAmnRGojYIDJAcjNLVMmqCRacikbDDL8bfn7CwRPjRJ+wnn8B1RUmcbPP9khObLXvGQ==" saltValue="/xbDCLrL1bOkMPeU/5of1g==" spinCount="100000" sheet="1" formatColumns="0" formatRows="0"/>
  <dataValidations count="3">
    <dataValidation type="custom" allowBlank="1" showInputMessage="1" showErrorMessage="1" error="Only one vehicle configuration may be used on each spreadsheet." sqref="D9:D11" xr:uid="{C5243F90-34D7-4178-8593-6E4E0E42CA4D}">
      <formula1>IF(SUM(D6)=0,TRUE,FALSE)</formula1>
    </dataValidation>
    <dataValidation type="list" allowBlank="1" showInputMessage="1" showErrorMessage="1" sqref="D39:D40" xr:uid="{071F5C38-4FCC-41C6-BEB5-95C5F81F6F57}">
      <formula1>"Yes, "</formula1>
    </dataValidation>
    <dataValidation type="list" allowBlank="1" showInputMessage="1" showErrorMessage="1" error="Only Yes or No may be entered." sqref="D17:D37" xr:uid="{85208D54-A999-4D09-ACD2-BD51A3D513A9}">
      <formula1>"Yes, No"</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6" t="s">
        <v>95</v>
      </c>
    </row>
    <row r="2" spans="1:1" ht="153.6" customHeight="1" thickBot="1" x14ac:dyDescent="0.3">
      <c r="A2" s="17"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87 - Ram 3500 Crew</vt:lpstr>
      <vt:lpstr>Instructions</vt:lpstr>
      <vt:lpstr>'Line 87 - Ram 3500 Crew'!Print_Area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2026-10-21T13:13:45Z</dcterms:modified>
  <cp:category/>
  <cp:contentStatus/>
</cp:coreProperties>
</file>