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0 -  Gerry Lane Chevy\Final Order Sheets\"/>
    </mc:Choice>
  </mc:AlternateContent>
  <xr:revisionPtr revIDLastSave="0" documentId="13_ncr:1_{9E7A7C08-CF14-45AD-83A6-1D7AEA56A7C5}" xr6:coauthVersionLast="47" xr6:coauthVersionMax="47" xr10:uidLastSave="{00000000-0000-0000-0000-000000000000}"/>
  <bookViews>
    <workbookView xWindow="-120" yWindow="-120" windowWidth="29040" windowHeight="15720" xr2:uid="{00000000-000D-0000-FFFF-FFFF00000000}"/>
  </bookViews>
  <sheets>
    <sheet name="Line 32 - Blazer EV" sheetId="3" r:id="rId1"/>
    <sheet name="Instructions" sheetId="4" r:id="rId2"/>
  </sheets>
  <definedNames>
    <definedName name="_xlnm.Print_Area" localSheetId="0">'Line 32 - Blazer EV'!$A$1:$E$35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3" l="1"/>
  <c r="E19" i="3"/>
  <c r="E18" i="3"/>
  <c r="E17" i="3"/>
  <c r="E16" i="3"/>
  <c r="E21" i="3" s="1"/>
  <c r="E9" i="3" l="1"/>
  <c r="D27" i="3" l="1"/>
  <c r="E6" i="3"/>
  <c r="E23" i="3" s="1"/>
  <c r="E26" i="3" l="1"/>
  <c r="E27" i="3" s="1"/>
</calcChain>
</file>

<file path=xl/sharedStrings.xml><?xml version="1.0" encoding="utf-8"?>
<sst xmlns="http://schemas.openxmlformats.org/spreadsheetml/2006/main" count="74" uniqueCount="60">
  <si>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</si>
  <si>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</si>
  <si>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</si>
  <si>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</si>
  <si>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</si>
  <si>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</si>
  <si>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</si>
  <si>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</si>
  <si>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</si>
  <si>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</si>
  <si>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</si>
  <si>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</si>
  <si>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</si>
  <si>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</si>
  <si>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</si>
  <si>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</si>
  <si>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</si>
  <si>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</si>
  <si>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</si>
  <si>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</si>
  <si>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</si>
  <si>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</si>
  <si>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</si>
  <si>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</si>
  <si>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</si>
  <si>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</si>
  <si>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</si>
  <si>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</si>
  <si>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</si>
  <si>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Gerry Lane Chevrolet</t>
  </si>
  <si>
    <t>(GAZ) Summit White</t>
  </si>
  <si>
    <t>(GZB) Sterling Gray Metallic</t>
  </si>
  <si>
    <t>(GB8) Mosaic Black</t>
  </si>
  <si>
    <t>Exterior Colors</t>
  </si>
  <si>
    <t xml:space="preserve"> </t>
  </si>
  <si>
    <t>Optional Equipment</t>
  </si>
  <si>
    <t>Option Description</t>
  </si>
  <si>
    <t>Option Code</t>
  </si>
  <si>
    <t>Option Unit Price</t>
  </si>
  <si>
    <t>Add Option</t>
  </si>
  <si>
    <t>Cost for Each Vehicle Plus Options</t>
  </si>
  <si>
    <t>Eric Meyers</t>
  </si>
  <si>
    <t>225-268-7160</t>
  </si>
  <si>
    <t>eric.meyers@gerrylane.com</t>
  </si>
  <si>
    <t xml:space="preserve">Chevrolet Blazer EV </t>
  </si>
  <si>
    <t>120 Days</t>
  </si>
  <si>
    <t>Optional Configuration</t>
  </si>
  <si>
    <t>Description</t>
  </si>
  <si>
    <t xml:space="preserve"> uper Cruise Package  
includes (UKL) Super Cruise, (UKZ) Enhanced Automatic Parking Assist and (UQA) Bose premium 8-speaker audio system(Requires (ZFT) Comfort and Convenience Package.)</t>
  </si>
  <si>
    <t>wk7</t>
  </si>
  <si>
    <t>Comfort and Convenience Package 
includes (A2X) driver 8-way power seat adjuster, (AL9) driver 2-way power lumbar seat adjuster, (A7J) front passenger 6-way power seat adjuster, (AT9) front passenger 2-way power lumbar seat adjuster, (KAG) heated driver and front passenger seats, (H9F) Black Evotex interior, (K7A) wireless phone charging, (N53) wrapped steering wheel, (KI3) heated steering wheel, (DD8) auto-dimming inside rearview mirror, (DMA) outside heated, power-adjustable, power-folding, driver-side auto-dimming mirrors, (TCP) AutoSense Power Liftgate, (V2P) High Gloss Black roof rails, (CTT) Hitch Guidance, (PZ8) Hitch View and (V92) wiring trailering provisions</t>
  </si>
  <si>
    <t>ZFT</t>
  </si>
  <si>
    <t>PCU</t>
  </si>
  <si>
    <t>All-Weather Liner Package  
includes (CAV) all-weather cargo liner LPO and (RIA) front and rear all-weather floor liners LPO(Replaces standard floor mats.)</t>
  </si>
  <si>
    <t>VLL</t>
  </si>
  <si>
    <t>Premium Charging Package  
(Dealer Provided), includes (RYK) GM J1772 AC Adapter, LPO, (RYW) GM CCS1 DC Adapter, LPO, (5AV) GM Energy PowerShift Charger, LPO and (RYN) GM PowerShift Charging Adapter, LPO(Not available with (5CH) GM PowerUp 2 (NACS) Charger, LPO, (PEB) Level 2 and Fast Charging Adapter Package, LPO or (PEC) Charging Essentials Package, LPO.)</t>
  </si>
  <si>
    <t>PED</t>
  </si>
  <si>
    <t xml:space="preserve">(GJV)Riptide Blue Metallic </t>
  </si>
  <si>
    <t xml:space="preserve">(G42) White Sands </t>
  </si>
  <si>
    <r>
      <t xml:space="preserve"> </t>
    </r>
    <r>
      <rPr>
        <sz val="9"/>
        <color rgb="FF000000"/>
        <rFont val="Arial"/>
        <family val="2"/>
      </rPr>
      <t xml:space="preserve">Roof rack cross rails, Black 
(Requires (ZFT) Comfort and Convenience Package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</si>
</sst>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lt;=9999999]###\-####;\(###\)\ ###\-####"/>
    <numFmt numFmtId="165" formatCode="&quot;$&quot;#,##0.00"/>
  </numFmts>
  <fonts count="13"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8"/>
      <color rgb="FF000000"/>
      <name val="Arial"/>
      <family val="2"/>
    </font>
    <font>
      <b/>
      <sz val="8"/>
      <color rgb="FF000000"/>
      <name val="Arial"/>
      <family val="2"/>
    </font>
    <font>
      <sz val="9"/>
      <color rgb="FF000000"/>
      <name val="Arial"/>
      <family val="2"/>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7">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23" xfId="0" applyFont="1" applyBorder="1" applyAlignment="1">
      <alignment horizontal="right"/>
    </xf>
    <xf numFmtId="0" fontId="0" fillId="0" borderId="23" xfId="0" applyBorder="1"/>
    <xf numFmtId="0" fontId="0" fillId="0" borderId="24" xfId="0" applyBorder="1"/>
    <xf numFmtId="0" fontId="0" fillId="0" borderId="17" xfId="0" applyBorder="1"/>
    <xf numFmtId="0" fontId="1" fillId="0" borderId="24" xfId="0" applyFont="1" applyBorder="1" applyAlignment="1">
      <alignment horizontal="center"/>
    </xf>
    <xf numFmtId="1" fontId="0" fillId="0" borderId="0" xfId="0" applyNumberFormat="1"/>
    <xf numFmtId="0" fontId="0" fillId="0" borderId="23" xfId="0" applyBorder="1" applyAlignment="1">
      <alignment horizontal="right"/>
    </xf>
    <xf numFmtId="164" fontId="0" fillId="0" borderId="23" xfId="0" applyNumberFormat="1" applyBorder="1"/>
    <xf numFmtId="164" fontId="0" fillId="0" borderId="24" xfId="0" applyNumberFormat="1" applyBorder="1"/>
    <xf numFmtId="164" fontId="0" fillId="0" borderId="0" xfId="0" applyNumberFormat="1"/>
    <xf numFmtId="164" fontId="0" fillId="0" borderId="32" xfId="0" applyNumberFormat="1" applyBorder="1"/>
    <xf numFmtId="0" fontId="0" fillId="0" borderId="33" xfId="0" applyBorder="1"/>
    <xf numFmtId="0" fontId="0" fillId="0" borderId="34" xfId="0" applyBorder="1"/>
    <xf numFmtId="0" fontId="0" fillId="0" borderId="14" xfId="0" applyBorder="1"/>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xf numFmtId="0" fontId="11" fillId="0" borderId="0" xfId="0" applyFont="1"/>
    <xf numFmtId="0" fontId="12" fillId="0" borderId="17" xfId="0" applyFont="1" applyBorder="1" applyAlignment="1">
      <alignment wrapText="1"/>
    </xf>
    <xf numFmtId="0" fontId="10" fillId="0" borderId="17" xfId="0" applyFont="1" applyBorder="1" applyAlignment="1">
      <alignment wrapText="1"/>
    </xf>
    <xf numFmtId="165" fontId="0" fillId="0" borderId="17" xfId="0" applyNumberForma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tabSelected="1" view="pageLayout" zoomScaleNormal="100" workbookViewId="0">
      <selection activeCell="C10" sqref="C10"/>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44</v>
      </c>
      <c r="B2" s="2" t="s">
        <v>16</v>
      </c>
      <c r="C2" s="3">
        <v>32</v>
      </c>
      <c r="D2" s="2" t="s">
        <v>17</v>
      </c>
      <c r="E2" s="15" t="s">
        <v>45</v>
      </c>
    </row>
    <row r="3" spans="1:5" ht="15.75" thickBot="1" x14ac:dyDescent="0.3">
      <c r="A3" s="4" t="s">
        <v>7</v>
      </c>
      <c r="B3" s="2">
        <v>4400036790</v>
      </c>
      <c r="C3" s="2" t="s">
        <v>8</v>
      </c>
      <c r="D3" s="21" t="s">
        <v>29</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34</v>
      </c>
      <c r="B6" s="9" t="s">
        <v>34</v>
      </c>
      <c r="C6" s="10">
        <v>33600</v>
      </c>
      <c r="D6" s="11"/>
      <c r="E6" s="12">
        <f>$C6*D6</f>
        <v>0</v>
      </c>
    </row>
    <row r="7" spans="1:5" ht="18.75" x14ac:dyDescent="0.3">
      <c r="A7" s="88" t="s">
        <v>46</v>
      </c>
      <c r="B7" s="89"/>
      <c r="C7" s="89"/>
      <c r="D7" s="89"/>
      <c r="E7" s="90"/>
    </row>
    <row r="8" spans="1:5" x14ac:dyDescent="0.25">
      <c r="A8" s="91" t="s">
        <v>47</v>
      </c>
      <c r="B8" s="63" t="s">
        <v>3</v>
      </c>
      <c r="C8" s="63" t="s">
        <v>0</v>
      </c>
      <c r="D8" s="63" t="s">
        <v>4</v>
      </c>
      <c r="E8" s="64" t="s">
        <v>5</v>
      </c>
    </row>
    <row r="9" spans="1:5" x14ac:dyDescent="0.25">
      <c r="A9" s="65" t="s">
        <v>34</v>
      </c>
      <c r="B9" s="72" t="s">
        <v>34</v>
      </c>
      <c r="C9" s="92">
        <v>0</v>
      </c>
      <c r="D9" s="67"/>
      <c r="E9" s="68">
        <f t="shared" ref="E9" si="0">$C9*D9</f>
        <v>0</v>
      </c>
    </row>
    <row r="10" spans="1:5" ht="18.75" x14ac:dyDescent="0.3">
      <c r="A10" s="29" t="s">
        <v>33</v>
      </c>
      <c r="B10" s="30"/>
      <c r="C10" s="30"/>
      <c r="D10" s="30"/>
      <c r="E10" s="31"/>
    </row>
    <row r="11" spans="1:5" s="17" customFormat="1" ht="15" customHeight="1" x14ac:dyDescent="0.25">
      <c r="A11" s="16" t="s">
        <v>31</v>
      </c>
      <c r="B11" s="20"/>
      <c r="C11" s="35" t="s">
        <v>32</v>
      </c>
      <c r="D11" s="36"/>
      <c r="E11" s="20" t="s">
        <v>34</v>
      </c>
    </row>
    <row r="12" spans="1:5" s="17" customFormat="1" ht="15" customHeight="1" x14ac:dyDescent="0.25">
      <c r="A12" s="16" t="s">
        <v>57</v>
      </c>
      <c r="B12" s="20"/>
      <c r="C12" s="35" t="s">
        <v>58</v>
      </c>
      <c r="D12" s="36"/>
      <c r="E12" s="20"/>
    </row>
    <row r="13" spans="1:5" s="17" customFormat="1" x14ac:dyDescent="0.25">
      <c r="A13" s="16" t="s">
        <v>30</v>
      </c>
      <c r="B13" s="20"/>
      <c r="C13" s="93" t="s">
        <v>34</v>
      </c>
      <c r="E13" s="20"/>
    </row>
    <row r="14" spans="1:5" ht="18.75" x14ac:dyDescent="0.3">
      <c r="A14" s="59" t="s">
        <v>35</v>
      </c>
      <c r="B14" s="60"/>
      <c r="C14" s="60"/>
      <c r="D14" s="60"/>
      <c r="E14" s="61"/>
    </row>
    <row r="15" spans="1:5" x14ac:dyDescent="0.25">
      <c r="A15" s="62" t="s">
        <v>36</v>
      </c>
      <c r="B15" s="63" t="s">
        <v>37</v>
      </c>
      <c r="C15" s="63" t="s">
        <v>38</v>
      </c>
      <c r="D15" s="63" t="s">
        <v>39</v>
      </c>
      <c r="E15" s="64" t="s">
        <v>5</v>
      </c>
    </row>
    <row r="16" spans="1:5" ht="219.75" customHeight="1" x14ac:dyDescent="0.25">
      <c r="A16" s="94" t="s">
        <v>50</v>
      </c>
      <c r="B16" s="66" t="s">
        <v>51</v>
      </c>
      <c r="C16" s="96">
        <v>2412.67</v>
      </c>
      <c r="D16" s="67"/>
      <c r="E16" s="68">
        <f>IF(D16="YES",$C16*SUM($D$6),0)</f>
        <v>0</v>
      </c>
    </row>
    <row r="17" spans="1:5" ht="132.75" x14ac:dyDescent="0.25">
      <c r="A17" s="94" t="s">
        <v>55</v>
      </c>
      <c r="B17" s="66" t="s">
        <v>56</v>
      </c>
      <c r="C17" s="96">
        <v>2430.0700000000002</v>
      </c>
      <c r="D17" s="67"/>
      <c r="E17" s="68">
        <f>IF(D17="YES",$C17*SUM($D$6),0)</f>
        <v>0</v>
      </c>
    </row>
    <row r="18" spans="1:5" ht="36.75" x14ac:dyDescent="0.25">
      <c r="A18" s="95" t="s">
        <v>59</v>
      </c>
      <c r="B18" s="66" t="s">
        <v>54</v>
      </c>
      <c r="C18" s="96">
        <v>435.15</v>
      </c>
      <c r="D18" s="67"/>
      <c r="E18" s="68">
        <f>IF(D18="YES",$C18*SUM($D$6),0)</f>
        <v>0</v>
      </c>
    </row>
    <row r="19" spans="1:5" ht="75" x14ac:dyDescent="0.25">
      <c r="A19" s="65" t="s">
        <v>53</v>
      </c>
      <c r="B19" s="66" t="s">
        <v>52</v>
      </c>
      <c r="C19" s="96">
        <v>391.64</v>
      </c>
      <c r="D19" s="67"/>
      <c r="E19" s="68">
        <f>IF(D19="YES",$C19*SUM($D$6),0)</f>
        <v>0</v>
      </c>
    </row>
    <row r="20" spans="1:5" ht="90" x14ac:dyDescent="0.25">
      <c r="A20" s="65" t="s">
        <v>48</v>
      </c>
      <c r="B20" s="66" t="s">
        <v>49</v>
      </c>
      <c r="C20" s="69">
        <v>3669.77</v>
      </c>
      <c r="D20" s="67"/>
      <c r="E20" s="68">
        <f>IF(D20="YES",$C20*SUM($D$6),0)</f>
        <v>0</v>
      </c>
    </row>
    <row r="21" spans="1:5" x14ac:dyDescent="0.25">
      <c r="A21" s="70" t="s">
        <v>40</v>
      </c>
      <c r="B21" s="71"/>
      <c r="C21" s="71"/>
      <c r="D21" s="72" t="s">
        <v>6</v>
      </c>
      <c r="E21" s="73">
        <f>IF(SUM(D6:D9)=0,0,SUM(E6:E9,E16:E20)/SUM(D6:D9))</f>
        <v>0</v>
      </c>
    </row>
    <row r="22" spans="1:5" ht="18.75" x14ac:dyDescent="0.3">
      <c r="A22" s="32" t="s">
        <v>9</v>
      </c>
      <c r="B22" s="33"/>
      <c r="C22" s="33"/>
      <c r="D22" s="33"/>
      <c r="E22" s="34"/>
    </row>
    <row r="23" spans="1:5" x14ac:dyDescent="0.25">
      <c r="A23" s="37" t="s">
        <v>10</v>
      </c>
      <c r="B23" s="38"/>
      <c r="C23" s="38"/>
      <c r="D23" s="38"/>
      <c r="E23" s="12">
        <f>ROUND(0.0035*E21,2)</f>
        <v>0</v>
      </c>
    </row>
    <row r="24" spans="1:5" x14ac:dyDescent="0.25">
      <c r="A24" s="37" t="s">
        <v>18</v>
      </c>
      <c r="B24" s="38"/>
      <c r="C24" s="38"/>
      <c r="D24" s="38"/>
      <c r="E24" s="12">
        <v>11.25</v>
      </c>
    </row>
    <row r="25" spans="1:5" x14ac:dyDescent="0.25">
      <c r="A25" s="37" t="s">
        <v>15</v>
      </c>
      <c r="B25" s="38"/>
      <c r="C25" s="38"/>
      <c r="D25" s="38"/>
      <c r="E25" s="12">
        <v>18</v>
      </c>
    </row>
    <row r="26" spans="1:5" x14ac:dyDescent="0.25">
      <c r="A26" s="37" t="s">
        <v>11</v>
      </c>
      <c r="B26" s="38"/>
      <c r="C26" s="38"/>
      <c r="D26" s="9" t="s">
        <v>6</v>
      </c>
      <c r="E26" s="12">
        <f>IF(SUM(E21:E25)&lt;100,0,SUM(E21:E25))</f>
        <v>0</v>
      </c>
    </row>
    <row r="27" spans="1:5" ht="15.75" thickBot="1" x14ac:dyDescent="0.3">
      <c r="A27" s="39" t="s">
        <v>12</v>
      </c>
      <c r="B27" s="40"/>
      <c r="C27" s="40"/>
      <c r="D27" s="13" t="str">
        <f>IF(SUM(D6:D6)=0,"",IF(SUM(D6:D6)=1,"1 Vehicle",SUM(D6:D6)&amp;" Vehicles"))</f>
        <v/>
      </c>
      <c r="E27" s="14">
        <f>E26*SUM(D6:D9)</f>
        <v>0</v>
      </c>
    </row>
    <row r="28" spans="1:5" ht="19.5" thickTop="1" x14ac:dyDescent="0.3">
      <c r="A28" s="41" t="s">
        <v>19</v>
      </c>
      <c r="B28" s="42"/>
      <c r="C28" s="42"/>
      <c r="D28" s="42"/>
      <c r="E28" s="43"/>
    </row>
    <row r="29" spans="1:5" x14ac:dyDescent="0.25">
      <c r="A29" s="46" t="s">
        <v>20</v>
      </c>
      <c r="B29" s="47"/>
      <c r="C29" s="47"/>
      <c r="D29" s="48" t="s">
        <v>21</v>
      </c>
      <c r="E29" s="49"/>
    </row>
    <row r="30" spans="1:5" x14ac:dyDescent="0.25">
      <c r="A30" s="50" t="s">
        <v>22</v>
      </c>
      <c r="B30" s="45"/>
      <c r="C30" s="45"/>
      <c r="D30" s="44" t="s">
        <v>23</v>
      </c>
      <c r="E30" s="51"/>
    </row>
    <row r="31" spans="1:5" x14ac:dyDescent="0.25">
      <c r="A31" s="55" t="s">
        <v>24</v>
      </c>
      <c r="B31" s="56"/>
      <c r="C31" s="56"/>
      <c r="D31" s="57" t="s">
        <v>25</v>
      </c>
      <c r="E31" s="58"/>
    </row>
    <row r="32" spans="1:5" ht="18.75" x14ac:dyDescent="0.3">
      <c r="A32" s="52" t="s">
        <v>26</v>
      </c>
      <c r="B32" s="53"/>
      <c r="C32" s="53"/>
      <c r="D32" s="53"/>
      <c r="E32" s="54"/>
    </row>
    <row r="33" spans="1:6" ht="14.25" customHeight="1" x14ac:dyDescent="0.25">
      <c r="A33" s="74" t="s">
        <v>29</v>
      </c>
      <c r="B33" s="75" t="s">
        <v>41</v>
      </c>
      <c r="C33" s="76"/>
      <c r="D33" s="77" t="s">
        <v>27</v>
      </c>
      <c r="E33" s="78">
        <v>3100124320</v>
      </c>
      <c r="F33" s="79"/>
    </row>
    <row r="34" spans="1:6" ht="14.25" customHeight="1" x14ac:dyDescent="0.25">
      <c r="A34" s="80" t="s">
        <v>22</v>
      </c>
      <c r="B34" s="81" t="s">
        <v>42</v>
      </c>
      <c r="C34" s="82"/>
      <c r="D34" s="83"/>
      <c r="E34" s="84"/>
      <c r="F34" s="79"/>
    </row>
    <row r="35" spans="1:6" ht="14.25" customHeight="1" x14ac:dyDescent="0.25">
      <c r="A35" s="80" t="s">
        <v>24</v>
      </c>
      <c r="B35" s="85" t="s">
        <v>43</v>
      </c>
      <c r="C35" s="86"/>
      <c r="D35" s="87"/>
      <c r="E35" s="86"/>
      <c r="F35" s="79"/>
    </row>
  </sheetData>
  <sheetProtection algorithmName="SHA-512" hashValue="GW0ocoNc80rvnlmkWOTN8wPU6lnfwDUtfrR8L5luz1xnlsEHW3gAM/wiOxBCYWxXKe2FJZr2Dvy7gG5wiD3BEw==" saltValue="xSxcVVFQd08zVQ7zrXJe9g==" spinCount="100000" sheet="1" formatColumns="0" formatRows="0"/>
  <dataValidations count="2">
    <dataValidation type="list" allowBlank="1" showInputMessage="1" showErrorMessage="1" error="Only Yes or No may be entered." sqref="D16:D20" xr:uid="{85208D54-A999-4D09-ACD2-BD51A3D513A9}">
      <formula1>"Yes, No"</formula1>
    </dataValidation>
    <dataValidation type="custom" allowBlank="1" showInputMessage="1" showErrorMessage="1" error="Only one Vehicle Configuration may be entered." sqref="D9" xr:uid="{66A45033-8D22-4666-BD6E-70634436E98A}">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32 - Blazer EV</vt:lpstr>
      <vt:lpstr>Instructions</vt:lpstr>
      <vt:lpstr>'Line 32 - Blazer EV'!Print_Area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2026-11-02T16:14:00Z</dcterms:modified>
</cp:coreProperties>
</file>