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Courtesy Ford - Current Status &amp; Order Sheets\Order Sheets\"/>
    </mc:Choice>
  </mc:AlternateContent>
  <xr:revisionPtr revIDLastSave="0" documentId="8_{2B645A5C-2709-4353-B41E-723979D53093}" xr6:coauthVersionLast="47" xr6:coauthVersionMax="47" xr10:uidLastSave="{00000000-0000-0000-0000-000000000000}"/>
  <bookViews>
    <workbookView xWindow="-120" yWindow="-120" windowWidth="29040" windowHeight="15720" xr2:uid="{00000000-000D-0000-FFFF-FFFF00000000}"/>
  </bookViews>
  <sheets>
    <sheet name="Line 71-F150 Ext" sheetId="1" r:id="rId1"/>
    <sheet name="Instruction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E27" i="1"/>
  <c r="E25" i="1" l="1"/>
  <c r="E26" i="1"/>
  <c r="E32" i="1"/>
  <c r="E31" i="1"/>
  <c r="E28" i="1"/>
  <c r="E24" i="1"/>
  <c r="E11" i="1"/>
  <c r="E12" i="1"/>
  <c r="E13" i="1"/>
  <c r="E14" i="1"/>
  <c r="E30" i="1"/>
  <c r="E29" i="1"/>
  <c r="E23" i="1"/>
  <c r="E20" i="1"/>
  <c r="E36" i="1" l="1"/>
  <c r="E10" i="1" l="1"/>
  <c r="E7" i="1" l="1"/>
  <c r="E35" i="1" l="1"/>
  <c r="E38" i="1" s="1"/>
  <c r="E39" i="1" s="1"/>
</calcChain>
</file>

<file path=xl/sharedStrings.xml><?xml version="1.0" encoding="utf-8"?>
<sst xmlns="http://schemas.openxmlformats.org/spreadsheetml/2006/main" count="103" uniqueCount="86">
  <si>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</si>
  <si>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</si>
  <si>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</si>
  <si>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</si>
  <si>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</si>
  <si>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State Contract Number</t>
  </si>
  <si>
    <t>Vendor</t>
  </si>
  <si>
    <t>Base Vehicle</t>
  </si>
  <si>
    <t>Vehicle Description</t>
  </si>
  <si>
    <t>Order Code</t>
  </si>
  <si>
    <t>Unit Price</t>
  </si>
  <si>
    <t>Quantity</t>
  </si>
  <si>
    <t>Extended Price</t>
  </si>
  <si>
    <t>Optional Configuration</t>
  </si>
  <si>
    <t>Description</t>
  </si>
  <si>
    <t>Available Exterior Colors</t>
  </si>
  <si>
    <t>Optional Equipment</t>
  </si>
  <si>
    <t>Option Description</t>
  </si>
  <si>
    <t>Option Code</t>
  </si>
  <si>
    <t>Option Unit Price</t>
  </si>
  <si>
    <t>Add Option</t>
  </si>
  <si>
    <t>Spray-In Bedliner</t>
  </si>
  <si>
    <t>Cost for Each Vehicle Plus Options</t>
  </si>
  <si>
    <t>1 EA</t>
  </si>
  <si>
    <t>Additional Costs</t>
  </si>
  <si>
    <t>0.35% Contract Administrative Fee</t>
  </si>
  <si>
    <t>LA DEQ Waste Tire Fee (5 tires X $2.25 each)</t>
  </si>
  <si>
    <t>LA Safety Inspection Sticker - 2 Year</t>
  </si>
  <si>
    <t>Total Cost for Each Vehicle</t>
  </si>
  <si>
    <t>Total Cost for All Vehicles</t>
  </si>
  <si>
    <t/>
  </si>
  <si>
    <t>Agency  Information</t>
  </si>
  <si>
    <t>LPAA Approval No</t>
  </si>
  <si>
    <t>Phone:</t>
  </si>
  <si>
    <t>Email:</t>
  </si>
  <si>
    <t>Shopping Cart</t>
  </si>
  <si>
    <t>Vendor Information</t>
  </si>
  <si>
    <t xml:space="preserve">Vendor No. </t>
  </si>
  <si>
    <t>Contact Name:</t>
  </si>
  <si>
    <t>Agency Name</t>
  </si>
  <si>
    <t>Courtesy Ford</t>
  </si>
  <si>
    <t>(UM) Agate Black</t>
  </si>
  <si>
    <t>(JS) Iconic Silver</t>
  </si>
  <si>
    <t>(YZ) Oxford White</t>
  </si>
  <si>
    <t>Mike Solomon</t>
  </si>
  <si>
    <t>337-332-2145</t>
  </si>
  <si>
    <t>msolomon@courtesyautomotive.com</t>
  </si>
  <si>
    <t>18B</t>
  </si>
  <si>
    <t>Running Boards, Black Platform</t>
  </si>
  <si>
    <t>Daytime Running Lamps</t>
  </si>
  <si>
    <t>Cruise Control</t>
  </si>
  <si>
    <t>50S</t>
  </si>
  <si>
    <t>76R</t>
  </si>
  <si>
    <t>Reverse Sensing System</t>
  </si>
  <si>
    <t>Class IV Trailer Hitch</t>
  </si>
  <si>
    <t>67T</t>
  </si>
  <si>
    <t>Rear Window Defroster w/ Privacy Glass</t>
  </si>
  <si>
    <t>Power Windows and Locks</t>
  </si>
  <si>
    <t>85A</t>
  </si>
  <si>
    <t>(M7) Carbonized Gray</t>
  </si>
  <si>
    <t>AM</t>
  </si>
  <si>
    <t>STD</t>
  </si>
  <si>
    <t>X1K-995</t>
  </si>
  <si>
    <t>X1L-995</t>
  </si>
  <si>
    <t>E4</t>
  </si>
  <si>
    <t>Vermilion Red (Fire Engine Red)</t>
  </si>
  <si>
    <t xml:space="preserve">Ford F-150 
Extended Cab </t>
  </si>
  <si>
    <t>Color Upcharge</t>
  </si>
  <si>
    <t>Upcharge Exterior Colors</t>
  </si>
  <si>
    <t xml:space="preserve">RWD w/ 2.7L Eco-boost </t>
  </si>
  <si>
    <t xml:space="preserve">RWD w/ 5.0L V8 </t>
  </si>
  <si>
    <t xml:space="preserve">4WD w/ 5.0L V8 </t>
  </si>
  <si>
    <t xml:space="preserve">RWD w/ 3.5L Eco-boost </t>
  </si>
  <si>
    <t>X1K-998</t>
  </si>
  <si>
    <t>X1L-99P</t>
  </si>
  <si>
    <t>X1K-99P</t>
  </si>
  <si>
    <t xml:space="preserve">4WD w/ 3.4L Eco-boost </t>
  </si>
  <si>
    <t>X1L-998</t>
  </si>
  <si>
    <t>53T</t>
  </si>
  <si>
    <t>PO# ______________________________</t>
  </si>
  <si>
    <t>NC</t>
  </si>
  <si>
    <r>
      <t xml:space="preserve">Trailer Brake Contoller: </t>
    </r>
    <r>
      <rPr>
        <sz val="9"/>
        <color rgb="FFFF0000"/>
        <rFont val="Calibri"/>
        <family val="2"/>
        <scheme val="minor"/>
      </rPr>
      <t>Only Available with 2.7L Ecoboot Not Avialable with 5.0 L OR 3.5L Ecoboost</t>
    </r>
  </si>
  <si>
    <t>90-120 Days</t>
  </si>
  <si>
    <r>
      <t>Trailer Tow Package:</t>
    </r>
    <r>
      <rPr>
        <sz val="9"/>
        <color theme="1"/>
        <rFont val="Calibri"/>
        <family val="2"/>
        <scheme val="minor"/>
      </rPr>
      <t xml:space="preserve"> Brake Controller, Upgraded Bumper, 3.55 E-Locking Rear End/</t>
    </r>
    <r>
      <rPr>
        <b/>
        <sz val="9"/>
        <color rgb="FF00B050"/>
        <rFont val="Calibri"/>
        <family val="2"/>
        <scheme val="minor"/>
      </rPr>
      <t xml:space="preserve">Only Available with 5.0L V8 </t>
    </r>
    <r>
      <rPr>
        <sz val="9"/>
        <color rgb="FFFF0000"/>
        <rFont val="Calibri"/>
        <family val="2"/>
        <scheme val="minor"/>
      </rPr>
      <t xml:space="preserve">
</t>
    </r>
    <r>
      <rPr>
        <b/>
        <sz val="9"/>
        <color rgb="FFFF0000"/>
        <rFont val="Calibri"/>
        <family val="2"/>
        <scheme val="minor"/>
      </rPr>
      <t>Not Avialable with 2.7L Ecoboost</t>
    </r>
  </si>
  <si>
    <t xml:space="preserve"> </t>
  </si>
  <si>
    <t xml:space="preserve">4WD w/ 3.0L Eco-boost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</si>
</sst>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4"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b/>
      <sz val="16"/>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name val="Calibri"/>
      <family val="2"/>
      <scheme val="minor"/>
    </font>
    <font>
      <sz val="9"/>
      <color theme="1"/>
      <name val="Calibri"/>
      <family val="2"/>
      <scheme val="minor"/>
    </font>
    <font>
      <sz val="9"/>
      <color rgb="FFFF0000"/>
      <name val="Calibri"/>
      <family val="2"/>
      <scheme val="minor"/>
    </font>
    <font>
      <b/>
      <sz val="9"/>
      <color rgb="FFFF0000"/>
      <name val="Calibri"/>
      <family val="2"/>
      <scheme val="minor"/>
    </font>
    <font>
      <b/>
      <sz val="9"/>
      <color rgb="FF00B05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2"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2" fillId="0" borderId="4" xfId="0" applyFont="1" applyBorder="1" applyAlignment="1" applyProtection="1">
      <alignment horizontal="center"/>
      <protection hidden="1"/>
    </xf>
    <xf numFmtId="0" fontId="0" fillId="0" borderId="5" xfId="0"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0" fontId="0" fillId="5" borderId="14" xfId="0" applyFill="1" applyBorder="1" applyAlignment="1" applyProtection="1">
      <alignment horizontal="center" wrapText="1"/>
      <protection locked="0"/>
    </xf>
    <xf numFmtId="0" fontId="0" fillId="5" borderId="5" xfId="0" applyFill="1" applyBorder="1" applyAlignment="1" applyProtection="1">
      <alignment horizontal="center" wrapText="1"/>
      <protection locked="0"/>
    </xf>
    <xf numFmtId="44" fontId="0" fillId="0" borderId="5" xfId="1" applyFont="1" applyBorder="1" applyAlignment="1" applyProtection="1">
      <protection hidden="1"/>
    </xf>
    <xf numFmtId="44" fontId="0" fillId="0" borderId="6" xfId="0" applyNumberFormat="1" applyBorder="1" applyAlignment="1" applyProtection="1">
      <alignment horizontal="center"/>
      <protection hidden="1"/>
    </xf>
    <xf numFmtId="0" fontId="0" fillId="4" borderId="4" xfId="0" applyFill="1" applyBorder="1" applyAlignment="1" applyProtection="1">
      <alignment wrapText="1"/>
      <protection hidden="1"/>
    </xf>
    <xf numFmtId="0" fontId="9" fillId="0" borderId="6" xfId="0" applyFont="1" applyBorder="1" applyAlignment="1" applyProtection="1">
      <alignment horizontal="center"/>
      <protection hidden="1"/>
    </xf>
    <xf numFmtId="0" fontId="2" fillId="4" borderId="5" xfId="0" applyFont="1" applyFill="1" applyBorder="1" applyAlignment="1" applyProtection="1">
      <alignment horizontal="center"/>
      <protection hidden="1"/>
    </xf>
    <xf numFmtId="0" fontId="4" fillId="4" borderId="4" xfId="0" applyFont="1" applyFill="1" applyBorder="1" applyAlignment="1" applyProtection="1">
      <alignment horizontal="center" wrapText="1"/>
      <protection hidden="1"/>
    </xf>
    <xf numFmtId="0" fontId="0" fillId="0" borderId="5" xfId="0" applyBorder="1" applyAlignment="1" applyProtection="1">
      <alignment horizontal="left"/>
      <protection hidden="1"/>
    </xf>
    <xf numFmtId="0" fontId="0" fillId="4" borderId="0" xfId="0" applyFill="1" applyAlignment="1">
      <alignment horizontal="left"/>
    </xf>
    <xf numFmtId="44" fontId="5" fillId="4" borderId="5" xfId="1" applyFont="1" applyFill="1" applyBorder="1" applyProtection="1">
      <protection hidden="1"/>
    </xf>
    <xf numFmtId="44" fontId="0" fillId="4" borderId="5" xfId="1" applyFont="1" applyFill="1" applyBorder="1" applyAlignment="1" applyProtection="1">
      <protection hidden="1"/>
    </xf>
    <xf numFmtId="0" fontId="0" fillId="0" borderId="4" xfId="0" applyBorder="1" applyAlignment="1" applyProtection="1">
      <alignment horizontal="center" wrapText="1"/>
      <protection hidden="1"/>
    </xf>
    <xf numFmtId="0" fontId="4" fillId="3" borderId="5" xfId="0" applyFont="1" applyFill="1" applyBorder="1" applyAlignment="1" applyProtection="1">
      <alignment horizontal="center"/>
      <protection hidden="1"/>
    </xf>
    <xf numFmtId="0" fontId="2" fillId="0" borderId="0" xfId="0" applyFont="1"/>
    <xf numFmtId="14" fontId="2" fillId="0" borderId="0" xfId="0" applyNumberFormat="1" applyFont="1"/>
    <xf numFmtId="0" fontId="0" fillId="0" borderId="15" xfId="0" applyBorder="1" applyAlignment="1" applyProtection="1">
      <alignment horizontal="centerContinuous" wrapText="1"/>
      <protection hidden="1"/>
    </xf>
    <xf numFmtId="0" fontId="0" fillId="0" borderId="16" xfId="0" applyBorder="1" applyAlignment="1" applyProtection="1">
      <alignment horizontal="centerContinuous" wrapText="1"/>
      <protection hidden="1"/>
    </xf>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0" fillId="5" borderId="0" xfId="0" applyFill="1" applyAlignment="1" applyProtection="1">
      <alignment wrapText="1"/>
      <protection locked="0"/>
    </xf>
    <xf numFmtId="164" fontId="0" fillId="4" borderId="0" xfId="0" applyNumberFormat="1" applyFill="1"/>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6" fillId="3" borderId="8" xfId="0" applyFont="1" applyFill="1" applyBorder="1" applyAlignment="1" applyProtection="1">
      <alignment horizontal="centerContinuous"/>
      <protection hidden="1"/>
    </xf>
    <xf numFmtId="0" fontId="6" fillId="3" borderId="9" xfId="0" applyFont="1" applyFill="1" applyBorder="1" applyAlignment="1" applyProtection="1">
      <alignment horizontal="centerContinuous"/>
      <protection hidden="1"/>
    </xf>
    <xf numFmtId="0" fontId="6" fillId="3" borderId="10" xfId="0" applyFont="1" applyFill="1" applyBorder="1" applyAlignment="1" applyProtection="1">
      <alignment horizontal="centerContinuous"/>
      <protection hidden="1"/>
    </xf>
    <xf numFmtId="0" fontId="8" fillId="3" borderId="11" xfId="0" applyFont="1" applyFill="1" applyBorder="1" applyAlignment="1" applyProtection="1">
      <alignment horizontal="centerContinuous" wrapText="1"/>
      <protection hidden="1"/>
    </xf>
    <xf numFmtId="0" fontId="8" fillId="3" borderId="12" xfId="0" applyFont="1" applyFill="1" applyBorder="1" applyAlignment="1" applyProtection="1">
      <alignment horizontal="centerContinuous" wrapText="1"/>
      <protection hidden="1"/>
    </xf>
    <xf numFmtId="0" fontId="8" fillId="3" borderId="13" xfId="0" applyFont="1" applyFill="1" applyBorder="1" applyAlignment="1" applyProtection="1">
      <alignment horizontal="centerContinuous" wrapText="1"/>
      <protection hidden="1"/>
    </xf>
    <xf numFmtId="0" fontId="8" fillId="3" borderId="11" xfId="0" applyFont="1" applyFill="1" applyBorder="1" applyAlignment="1" applyProtection="1">
      <alignment horizontal="centerContinuous"/>
      <protection hidden="1"/>
    </xf>
    <xf numFmtId="0" fontId="8" fillId="3" borderId="12" xfId="0" applyFont="1" applyFill="1" applyBorder="1" applyAlignment="1" applyProtection="1">
      <alignment horizontal="centerContinuous"/>
      <protection hidden="1"/>
    </xf>
    <xf numFmtId="0" fontId="8" fillId="3" borderId="13"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protection hidden="1"/>
    </xf>
    <xf numFmtId="0" fontId="8" fillId="3" borderId="5" xfId="0" applyFont="1" applyFill="1" applyBorder="1" applyAlignment="1" applyProtection="1">
      <alignment horizontal="centerContinuous"/>
      <protection hidden="1"/>
    </xf>
    <xf numFmtId="0" fontId="8" fillId="3" borderId="6" xfId="0" applyFont="1" applyFill="1" applyBorder="1" applyAlignment="1" applyProtection="1">
      <alignment horizontal="centerContinuous"/>
      <protection hidden="1"/>
    </xf>
    <xf numFmtId="0" fontId="8" fillId="3" borderId="17" xfId="0" applyFont="1" applyFill="1" applyBorder="1" applyAlignment="1" applyProtection="1">
      <alignment horizontal="centerContinuous"/>
      <protection hidden="1"/>
    </xf>
    <xf numFmtId="0" fontId="0" fillId="0" borderId="18" xfId="0" applyBorder="1" applyAlignment="1">
      <alignment horizontal="right"/>
    </xf>
    <xf numFmtId="0" fontId="0" fillId="5" borderId="19" xfId="0" applyFill="1" applyBorder="1" applyAlignment="1" applyProtection="1">
      <alignment horizontal="left"/>
      <protection locked="0"/>
    </xf>
    <xf numFmtId="0" fontId="0" fillId="5" borderId="19" xfId="0" applyFill="1" applyBorder="1" applyAlignment="1" applyProtection="1">
      <alignment horizontal="left" wrapText="1"/>
      <protection locked="0"/>
    </xf>
    <xf numFmtId="164" fontId="0" fillId="4" borderId="19" xfId="0" applyNumberFormat="1" applyFill="1" applyBorder="1"/>
    <xf numFmtId="0" fontId="0" fillId="0" borderId="20" xfId="0" applyBorder="1" applyAlignment="1">
      <alignment horizontal="right"/>
    </xf>
    <xf numFmtId="0" fontId="0" fillId="4" borderId="9" xfId="0" applyFill="1" applyBorder="1"/>
    <xf numFmtId="0" fontId="0" fillId="4" borderId="21" xfId="0" applyFill="1" applyBorder="1"/>
    <xf numFmtId="0" fontId="0" fillId="0" borderId="22" xfId="0" applyBorder="1" applyAlignment="1">
      <alignment horizontal="right"/>
    </xf>
    <xf numFmtId="0" fontId="0" fillId="5" borderId="7" xfId="0" applyFill="1" applyBorder="1" applyAlignment="1" applyProtection="1">
      <alignment wrapText="1"/>
      <protection locked="0"/>
    </xf>
    <xf numFmtId="0" fontId="0" fillId="0" borderId="7" xfId="0" applyBorder="1"/>
    <xf numFmtId="0" fontId="0" fillId="5" borderId="23" xfId="0" applyFill="1" applyBorder="1" applyAlignment="1" applyProtection="1">
      <alignment horizontal="left"/>
      <protection locked="0"/>
    </xf>
    <xf numFmtId="0" fontId="8" fillId="3" borderId="22" xfId="0" applyFont="1" applyFill="1" applyBorder="1" applyAlignment="1" applyProtection="1">
      <alignment horizontal="centerContinuous"/>
      <protection hidden="1"/>
    </xf>
    <xf numFmtId="0" fontId="8" fillId="3" borderId="7" xfId="0" applyFont="1" applyFill="1" applyBorder="1" applyAlignment="1" applyProtection="1">
      <alignment horizontal="centerContinuous"/>
      <protection hidden="1"/>
    </xf>
    <xf numFmtId="0" fontId="8" fillId="3" borderId="23" xfId="0" applyFont="1" applyFill="1" applyBorder="1" applyAlignment="1" applyProtection="1">
      <alignment horizontal="centerContinuous"/>
      <protection hidden="1"/>
    </xf>
    <xf numFmtId="0" fontId="2" fillId="0" borderId="22" xfId="0" applyFont="1" applyBorder="1" applyAlignment="1">
      <alignment horizontal="right" wrapText="1"/>
    </xf>
    <xf numFmtId="0" fontId="0" fillId="4" borderId="7" xfId="0" applyFill="1" applyBorder="1"/>
    <xf numFmtId="0" fontId="2" fillId="4" borderId="23" xfId="0" applyFont="1" applyFill="1" applyBorder="1" applyAlignment="1">
      <alignment horizontal="center"/>
    </xf>
    <xf numFmtId="0" fontId="5" fillId="4" borderId="5" xfId="0" applyFont="1" applyFill="1" applyBorder="1" applyAlignment="1" applyProtection="1">
      <alignment wrapText="1"/>
      <protection hidden="1"/>
    </xf>
    <xf numFmtId="0" fontId="2" fillId="0" borderId="5" xfId="0" applyFont="1" applyBorder="1" applyAlignment="1" applyProtection="1">
      <alignment horizontal="centerContinuous"/>
      <protection hidden="1"/>
    </xf>
    <xf numFmtId="0" fontId="2" fillId="0" borderId="6" xfId="0" applyFont="1" applyBorder="1" applyAlignment="1" applyProtection="1">
      <alignment horizontal="centerContinuous"/>
      <protection hidden="1"/>
    </xf>
    <xf numFmtId="44" fontId="0" fillId="0" borderId="5" xfId="1" applyFont="1" applyBorder="1" applyAlignment="1" applyProtection="1">
      <alignment horizontal="right"/>
      <protection hidden="1"/>
    </xf>
    <xf numFmtId="44" fontId="0" fillId="4" borderId="5" xfId="1" applyFont="1" applyFill="1" applyBorder="1" applyAlignment="1" applyProtection="1">
      <alignment horizontal="right"/>
      <protection hidden="1"/>
    </xf>
    <xf numFmtId="44" fontId="0" fillId="0" borderId="6" xfId="0" applyNumberFormat="1" applyBorder="1" applyAlignment="1" applyProtection="1">
      <alignment horizontal="right"/>
      <protection hidden="1"/>
    </xf>
    <xf numFmtId="44" fontId="0" fillId="0" borderId="6" xfId="0" applyNumberFormat="1" applyBorder="1" applyAlignment="1" applyProtection="1">
      <alignment horizontal="right" vertical="top"/>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view="pageLayout" zoomScaleNormal="100" workbookViewId="0">
      <selection activeCell="D8" sqref="D8"/>
    </sheetView>
  </sheetViews>
  <sheetFormatPr defaultRowHeight="15" x14ac:dyDescent="0.25"/>
  <cols>
    <col min="1" max="1" width="33.85546875" customWidth="1"/>
    <col min="2" max="2" width="14.140625" customWidth="1"/>
    <col min="3" max="3" width="16.85546875" customWidth="1"/>
    <col min="4" max="4" width="17.140625" bestFit="1" customWidth="1"/>
    <col min="5" max="5" width="16.85546875" customWidth="1"/>
  </cols>
  <sheetData>
    <row r="1" spans="1:5" s="29" customFormat="1" ht="15.75" thickBot="1" x14ac:dyDescent="0.3">
      <c r="A1" s="29" t="s">
        <v>79</v>
      </c>
      <c r="E1" s="30">
        <v>46248</v>
      </c>
    </row>
    <row r="2" spans="1:5" ht="27.2" customHeight="1" thickTop="1" x14ac:dyDescent="0.3">
      <c r="A2" s="37" t="s">
        <v>0</v>
      </c>
      <c r="B2" s="38"/>
      <c r="C2" s="38"/>
      <c r="D2" s="38"/>
      <c r="E2" s="39"/>
    </row>
    <row r="3" spans="1:5" ht="42" x14ac:dyDescent="0.35">
      <c r="A3" s="22" t="s">
        <v>66</v>
      </c>
      <c r="B3" s="1" t="s">
        <v>3</v>
      </c>
      <c r="C3" s="2">
        <v>71</v>
      </c>
      <c r="D3" s="3" t="s">
        <v>4</v>
      </c>
      <c r="E3" s="20" t="s">
        <v>82</v>
      </c>
    </row>
    <row r="4" spans="1:5" x14ac:dyDescent="0.25">
      <c r="A4" s="4" t="s">
        <v>5</v>
      </c>
      <c r="B4" s="21">
        <v>4400023793</v>
      </c>
      <c r="C4" s="1" t="s">
        <v>6</v>
      </c>
      <c r="D4" s="71" t="s">
        <v>40</v>
      </c>
      <c r="E4" s="72"/>
    </row>
    <row r="5" spans="1:5" ht="21" x14ac:dyDescent="0.35">
      <c r="A5" s="40" t="s">
        <v>7</v>
      </c>
      <c r="B5" s="41"/>
      <c r="C5" s="41"/>
      <c r="D5" s="41"/>
      <c r="E5" s="42"/>
    </row>
    <row r="6" spans="1:5" x14ac:dyDescent="0.25">
      <c r="A6" s="6" t="s">
        <v>8</v>
      </c>
      <c r="B6" s="7" t="s">
        <v>9</v>
      </c>
      <c r="C6" s="7" t="s">
        <v>10</v>
      </c>
      <c r="D6" s="7" t="s">
        <v>11</v>
      </c>
      <c r="E6" s="8" t="s">
        <v>12</v>
      </c>
    </row>
    <row r="7" spans="1:5" x14ac:dyDescent="0.25">
      <c r="A7" s="9" t="s">
        <v>69</v>
      </c>
      <c r="B7" s="10" t="s">
        <v>75</v>
      </c>
      <c r="C7" s="11">
        <v>39858</v>
      </c>
      <c r="D7" s="12">
        <v>0</v>
      </c>
      <c r="E7" s="13">
        <f>C7*D7</f>
        <v>0</v>
      </c>
    </row>
    <row r="8" spans="1:5" ht="18.75" x14ac:dyDescent="0.3">
      <c r="A8" s="43" t="s">
        <v>13</v>
      </c>
      <c r="B8" s="44"/>
      <c r="C8" s="44"/>
      <c r="D8" s="44"/>
      <c r="E8" s="45"/>
    </row>
    <row r="9" spans="1:5" x14ac:dyDescent="0.25">
      <c r="A9" s="14" t="s">
        <v>14</v>
      </c>
      <c r="B9" s="7" t="s">
        <v>9</v>
      </c>
      <c r="C9" s="7" t="s">
        <v>10</v>
      </c>
      <c r="D9" s="7" t="s">
        <v>11</v>
      </c>
      <c r="E9" s="8" t="s">
        <v>12</v>
      </c>
    </row>
    <row r="10" spans="1:5" x14ac:dyDescent="0.25">
      <c r="A10" s="9" t="s">
        <v>85</v>
      </c>
      <c r="B10" s="10" t="s">
        <v>74</v>
      </c>
      <c r="C10" s="25">
        <v>43487</v>
      </c>
      <c r="D10" s="12"/>
      <c r="E10" s="13">
        <f>$C10*D10</f>
        <v>0</v>
      </c>
    </row>
    <row r="11" spans="1:5" x14ac:dyDescent="0.25">
      <c r="A11" s="9" t="s">
        <v>72</v>
      </c>
      <c r="B11" s="10" t="s">
        <v>73</v>
      </c>
      <c r="C11" s="25">
        <v>41368</v>
      </c>
      <c r="D11" s="12"/>
      <c r="E11" s="13">
        <f t="shared" ref="E11:E14" si="0">$C11*D11</f>
        <v>0</v>
      </c>
    </row>
    <row r="12" spans="1:5" x14ac:dyDescent="0.25">
      <c r="A12" s="9" t="s">
        <v>76</v>
      </c>
      <c r="B12" s="10" t="s">
        <v>77</v>
      </c>
      <c r="C12" s="25">
        <v>44997</v>
      </c>
      <c r="D12" s="12"/>
      <c r="E12" s="13">
        <f t="shared" si="0"/>
        <v>0</v>
      </c>
    </row>
    <row r="13" spans="1:5" x14ac:dyDescent="0.25">
      <c r="A13" s="9" t="s">
        <v>70</v>
      </c>
      <c r="B13" s="23" t="s">
        <v>62</v>
      </c>
      <c r="C13" s="25">
        <v>40881</v>
      </c>
      <c r="D13" s="12"/>
      <c r="E13" s="13">
        <f t="shared" si="0"/>
        <v>0</v>
      </c>
    </row>
    <row r="14" spans="1:5" x14ac:dyDescent="0.25">
      <c r="A14" s="19" t="s">
        <v>71</v>
      </c>
      <c r="B14" s="24" t="s">
        <v>63</v>
      </c>
      <c r="C14" s="25">
        <v>44783</v>
      </c>
      <c r="D14" s="12"/>
      <c r="E14" s="13">
        <f t="shared" si="0"/>
        <v>0</v>
      </c>
    </row>
    <row r="15" spans="1:5" ht="18.75" x14ac:dyDescent="0.3">
      <c r="A15" s="43" t="s">
        <v>15</v>
      </c>
      <c r="B15" s="44"/>
      <c r="C15" s="44"/>
      <c r="D15" s="44"/>
      <c r="E15" s="45"/>
    </row>
    <row r="16" spans="1:5" ht="15" customHeight="1" x14ac:dyDescent="0.25">
      <c r="A16" s="31" t="s">
        <v>43</v>
      </c>
      <c r="B16" s="16"/>
      <c r="C16" s="32" t="s">
        <v>42</v>
      </c>
      <c r="D16" s="32"/>
      <c r="E16" s="15" t="s">
        <v>84</v>
      </c>
    </row>
    <row r="17" spans="1:5" ht="15" customHeight="1" x14ac:dyDescent="0.25">
      <c r="A17" s="27" t="s">
        <v>41</v>
      </c>
      <c r="B17" s="16"/>
      <c r="C17" s="31" t="s">
        <v>59</v>
      </c>
      <c r="D17" s="32"/>
      <c r="E17" s="16" t="s">
        <v>84</v>
      </c>
    </row>
    <row r="18" spans="1:5" ht="18.75" x14ac:dyDescent="0.3">
      <c r="A18" s="46" t="s">
        <v>68</v>
      </c>
      <c r="B18" s="47"/>
      <c r="C18" s="47"/>
      <c r="D18" s="47"/>
      <c r="E18" s="48"/>
    </row>
    <row r="19" spans="1:5" x14ac:dyDescent="0.25">
      <c r="A19" s="6" t="s">
        <v>67</v>
      </c>
      <c r="B19" s="7" t="s">
        <v>18</v>
      </c>
      <c r="C19" s="7" t="s">
        <v>19</v>
      </c>
      <c r="D19" s="7" t="s">
        <v>20</v>
      </c>
      <c r="E19" s="8" t="s">
        <v>12</v>
      </c>
    </row>
    <row r="20" spans="1:5" x14ac:dyDescent="0.25">
      <c r="A20" s="9" t="s">
        <v>65</v>
      </c>
      <c r="B20" s="5" t="s">
        <v>64</v>
      </c>
      <c r="C20" s="17">
        <v>600</v>
      </c>
      <c r="D20" s="12"/>
      <c r="E20" s="13">
        <f>IF(D20="yes",$C20*SUM($D$7:$D$14),0)</f>
        <v>0</v>
      </c>
    </row>
    <row r="21" spans="1:5" ht="18.75" x14ac:dyDescent="0.3">
      <c r="A21" s="46" t="s">
        <v>16</v>
      </c>
      <c r="B21" s="47"/>
      <c r="C21" s="47"/>
      <c r="D21" s="47"/>
      <c r="E21" s="48"/>
    </row>
    <row r="22" spans="1:5" x14ac:dyDescent="0.25">
      <c r="A22" s="6" t="s">
        <v>17</v>
      </c>
      <c r="B22" s="7" t="s">
        <v>18</v>
      </c>
      <c r="C22" s="7" t="s">
        <v>19</v>
      </c>
      <c r="D22" s="7" t="s">
        <v>20</v>
      </c>
      <c r="E22" s="8" t="s">
        <v>12</v>
      </c>
    </row>
    <row r="23" spans="1:5" x14ac:dyDescent="0.25">
      <c r="A23" s="9" t="s">
        <v>57</v>
      </c>
      <c r="B23" s="5" t="s">
        <v>58</v>
      </c>
      <c r="C23" s="73" t="s">
        <v>80</v>
      </c>
      <c r="D23" s="12"/>
      <c r="E23" s="75">
        <f>IF(D23="YES","NC",0)</f>
        <v>0</v>
      </c>
    </row>
    <row r="24" spans="1:5" ht="30" x14ac:dyDescent="0.25">
      <c r="A24" s="9" t="s">
        <v>56</v>
      </c>
      <c r="B24" s="5">
        <v>924</v>
      </c>
      <c r="C24" s="17">
        <v>91</v>
      </c>
      <c r="D24" s="12"/>
      <c r="E24" s="13">
        <f>IF(D24="yes",$C24*SUM($D$7,$D$10:$D$14),0)</f>
        <v>0</v>
      </c>
    </row>
    <row r="25" spans="1:5" x14ac:dyDescent="0.25">
      <c r="A25" s="9" t="s">
        <v>48</v>
      </c>
      <c r="B25" s="5" t="s">
        <v>47</v>
      </c>
      <c r="C25" s="17">
        <v>228</v>
      </c>
      <c r="D25" s="12"/>
      <c r="E25" s="13">
        <f t="shared" ref="E25:E26" si="1">IF(D25="yes",$C25*SUM($D$7,$D$10:$D$14),0)</f>
        <v>0</v>
      </c>
    </row>
    <row r="26" spans="1:5" x14ac:dyDescent="0.25">
      <c r="A26" s="9" t="s">
        <v>49</v>
      </c>
      <c r="B26" s="5">
        <v>942</v>
      </c>
      <c r="C26" s="26">
        <v>41</v>
      </c>
      <c r="D26" s="12"/>
      <c r="E26" s="13">
        <f t="shared" si="1"/>
        <v>0</v>
      </c>
    </row>
    <row r="27" spans="1:5" x14ac:dyDescent="0.25">
      <c r="A27" s="9" t="s">
        <v>50</v>
      </c>
      <c r="B27" s="5" t="s">
        <v>51</v>
      </c>
      <c r="C27" s="74" t="s">
        <v>80</v>
      </c>
      <c r="D27" s="12"/>
      <c r="E27" s="76">
        <f>IF(D27="YES","NC",0)</f>
        <v>0</v>
      </c>
    </row>
    <row r="28" spans="1:5" x14ac:dyDescent="0.25">
      <c r="A28" s="9" t="s">
        <v>21</v>
      </c>
      <c r="B28" s="5" t="s">
        <v>60</v>
      </c>
      <c r="C28" s="26">
        <v>625</v>
      </c>
      <c r="D28" s="12"/>
      <c r="E28" s="13">
        <f>IF(D28="yes",$C28*SUM($D$7,$D$10:$D$14),0)</f>
        <v>0</v>
      </c>
    </row>
    <row r="29" spans="1:5" x14ac:dyDescent="0.25">
      <c r="A29" s="9" t="s">
        <v>53</v>
      </c>
      <c r="B29" s="5" t="s">
        <v>52</v>
      </c>
      <c r="C29" s="74" t="s">
        <v>80</v>
      </c>
      <c r="D29" s="12"/>
      <c r="E29" s="75">
        <f>IF(D29="YES","NC",0)</f>
        <v>0</v>
      </c>
    </row>
    <row r="30" spans="1:5" x14ac:dyDescent="0.25">
      <c r="A30" s="9" t="s">
        <v>54</v>
      </c>
      <c r="B30" s="5" t="s">
        <v>61</v>
      </c>
      <c r="C30" s="74" t="s">
        <v>80</v>
      </c>
      <c r="D30" s="12"/>
      <c r="E30" s="75">
        <f>IF(D30="YES","NC",0)</f>
        <v>0</v>
      </c>
    </row>
    <row r="31" spans="1:5" ht="51.75" x14ac:dyDescent="0.25">
      <c r="A31" s="9" t="s">
        <v>83</v>
      </c>
      <c r="B31" s="5" t="s">
        <v>78</v>
      </c>
      <c r="C31" s="26">
        <v>715</v>
      </c>
      <c r="D31" s="12"/>
      <c r="E31" s="13">
        <f>IF(D31="yes",$C31*SUM($D$7,$D$10:$D$14),0)</f>
        <v>0</v>
      </c>
    </row>
    <row r="32" spans="1:5" ht="39.75" x14ac:dyDescent="0.25">
      <c r="A32" s="9" t="s">
        <v>81</v>
      </c>
      <c r="B32" s="5" t="s">
        <v>55</v>
      </c>
      <c r="C32" s="26">
        <v>251</v>
      </c>
      <c r="D32" s="12"/>
      <c r="E32" s="13">
        <f>IF(D32="yes",$C32*SUM($D$7,$D$10:$D$14),0)</f>
        <v>0</v>
      </c>
    </row>
    <row r="33" spans="1:5" x14ac:dyDescent="0.25">
      <c r="A33" s="33" t="s">
        <v>22</v>
      </c>
      <c r="B33" s="34"/>
      <c r="C33" s="34"/>
      <c r="D33" s="10" t="s">
        <v>23</v>
      </c>
      <c r="E33" s="18">
        <f>IF(SUM(D7:D14)=0,0,SUM(E7:E14, E20:E32)/SUM(D7:D14))</f>
        <v>0</v>
      </c>
    </row>
    <row r="34" spans="1:5" ht="18.75" x14ac:dyDescent="0.3">
      <c r="A34" s="49" t="s">
        <v>24</v>
      </c>
      <c r="B34" s="50"/>
      <c r="C34" s="50"/>
      <c r="D34" s="50"/>
      <c r="E34" s="51"/>
    </row>
    <row r="35" spans="1:5" x14ac:dyDescent="0.25">
      <c r="A35" s="33" t="s">
        <v>25</v>
      </c>
      <c r="B35" s="34"/>
      <c r="C35" s="34"/>
      <c r="D35" s="34"/>
      <c r="E35" s="13">
        <f>ROUND(0.0035*E33,2)</f>
        <v>0</v>
      </c>
    </row>
    <row r="36" spans="1:5" x14ac:dyDescent="0.25">
      <c r="A36" s="33" t="s">
        <v>26</v>
      </c>
      <c r="B36" s="34"/>
      <c r="C36" s="34"/>
      <c r="D36" s="34"/>
      <c r="E36" s="13">
        <f>5*2.25</f>
        <v>11.25</v>
      </c>
    </row>
    <row r="37" spans="1:5" x14ac:dyDescent="0.25">
      <c r="A37" s="33" t="s">
        <v>27</v>
      </c>
      <c r="B37" s="34"/>
      <c r="C37" s="34"/>
      <c r="D37" s="34"/>
      <c r="E37" s="13">
        <v>20</v>
      </c>
    </row>
    <row r="38" spans="1:5" x14ac:dyDescent="0.25">
      <c r="A38" s="33" t="s">
        <v>28</v>
      </c>
      <c r="B38" s="34"/>
      <c r="C38" s="34"/>
      <c r="D38" s="10" t="s">
        <v>23</v>
      </c>
      <c r="E38" s="13">
        <f>IF(SUM(E33:E37)&lt;100,0,SUM(E33:E37))</f>
        <v>0</v>
      </c>
    </row>
    <row r="39" spans="1:5" x14ac:dyDescent="0.25">
      <c r="A39" s="33" t="s">
        <v>29</v>
      </c>
      <c r="B39" s="34"/>
      <c r="C39" s="34"/>
      <c r="D39" s="10" t="s">
        <v>30</v>
      </c>
      <c r="E39" s="13">
        <f>E38*SUM(D7:D14)</f>
        <v>0</v>
      </c>
    </row>
    <row r="40" spans="1:5" ht="18.75" x14ac:dyDescent="0.3">
      <c r="A40" s="52" t="s">
        <v>31</v>
      </c>
      <c r="B40" s="52"/>
      <c r="C40" s="52"/>
      <c r="D40" s="52"/>
      <c r="E40" s="52"/>
    </row>
    <row r="41" spans="1:5" x14ac:dyDescent="0.25">
      <c r="A41" s="60" t="s">
        <v>38</v>
      </c>
      <c r="B41" s="61"/>
      <c r="C41" s="61"/>
      <c r="D41" s="62" t="s">
        <v>32</v>
      </c>
      <c r="E41" s="63"/>
    </row>
    <row r="42" spans="1:5" x14ac:dyDescent="0.25">
      <c r="A42" s="53" t="s">
        <v>33</v>
      </c>
      <c r="B42" s="35"/>
      <c r="C42" s="35"/>
      <c r="D42" t="s">
        <v>39</v>
      </c>
      <c r="E42" s="55"/>
    </row>
    <row r="43" spans="1:5" x14ac:dyDescent="0.25">
      <c r="A43" s="53" t="s">
        <v>34</v>
      </c>
      <c r="B43" s="35"/>
      <c r="C43" s="35"/>
      <c r="D43" t="s">
        <v>35</v>
      </c>
      <c r="E43" s="54"/>
    </row>
    <row r="44" spans="1:5" ht="18.75" x14ac:dyDescent="0.3">
      <c r="A44" s="64" t="s">
        <v>36</v>
      </c>
      <c r="B44" s="65"/>
      <c r="C44" s="65"/>
      <c r="D44" s="65"/>
      <c r="E44" s="66"/>
    </row>
    <row r="45" spans="1:5" ht="14.45" customHeight="1" x14ac:dyDescent="0.25">
      <c r="A45" s="67" t="s">
        <v>40</v>
      </c>
      <c r="B45" s="68" t="s">
        <v>44</v>
      </c>
      <c r="C45" s="68"/>
      <c r="D45" s="62" t="s">
        <v>37</v>
      </c>
      <c r="E45" s="69">
        <v>310062165</v>
      </c>
    </row>
    <row r="46" spans="1:5" ht="14.45" customHeight="1" x14ac:dyDescent="0.25">
      <c r="A46" s="53" t="s">
        <v>33</v>
      </c>
      <c r="B46" s="36" t="s">
        <v>45</v>
      </c>
      <c r="C46" s="36"/>
      <c r="D46" s="36"/>
      <c r="E46" s="56"/>
    </row>
    <row r="47" spans="1:5" ht="15" customHeight="1" x14ac:dyDescent="0.25">
      <c r="A47" s="57" t="s">
        <v>34</v>
      </c>
      <c r="B47" s="58" t="s">
        <v>46</v>
      </c>
      <c r="C47" s="58"/>
      <c r="D47" s="58"/>
      <c r="E47" s="59"/>
    </row>
  </sheetData>
  <sheetProtection algorithmName="SHA-512" hashValue="6DFEvJRP2QMFluT9oU0jzroMVS9LZz+vS5cfFJjc7ODSMg0xIr4TAWCKSKrJMsY8mWw79ArVhJbjIJMMAWV+Mw==" saltValue="7wS2OnZ3crAPWuN67PISQQ==" spinCount="100000" sheet="1" objects="1" scenarios="1"/>
  <dataValidations count="6">
    <dataValidation type="custom" allowBlank="1" showInputMessage="1" showErrorMessage="1" error="Only one vehicle configuration may be used on each spreadsheet." sqref="D7" xr:uid="{00000000-0002-0000-0000-000000000000}">
      <formula1>IF(SUM(D10:D14)=0,TRUE,FALSE)</formula1>
    </dataValidation>
    <dataValidation type="list" allowBlank="1" showInputMessage="1" showErrorMessage="1" sqref="D23:D32" xr:uid="{00000000-0002-0000-0000-000002000000}">
      <formula1>"Yes, "</formula1>
    </dataValidation>
    <dataValidation type="custom" allowBlank="1" showInputMessage="1" showErrorMessage="1" error="Only one vehicle configuration may be used on each spreadsheet." sqref="D13:D14" xr:uid="{00000000-0002-0000-0000-000003000000}">
      <formula1>IF(SUM(D16:D17)=0,TRUE,FALSE)</formula1>
    </dataValidation>
    <dataValidation type="custom" allowBlank="1" showInputMessage="1" showErrorMessage="1" error="Only one vehicle configuration may be used on each spreadsheet." sqref="D10:D11" xr:uid="{00000000-0002-0000-0000-000004000000}">
      <formula1>IF(SUM(D15:D16)=0,TRUE,FALSE)</formula1>
    </dataValidation>
    <dataValidation type="custom" allowBlank="1" showInputMessage="1" showErrorMessage="1" error="Only one vehicle configuration may be used on each spreadsheet." sqref="D12" xr:uid="{00000000-0002-0000-0000-000005000000}">
      <formula1>IF(SUM(D16:D17)=0,TRUE,FALSE)</formula1>
    </dataValidation>
    <dataValidation type="list" allowBlank="1" showInputMessage="1" showErrorMessage="1" error="Only Yes or No may be entered." sqref="D20" xr:uid="{00000000-0002-0000-0000-000001000000}">
      <formula1>"Yes, No"</formula1>
    </dataValidation>
  </dataValidations>
  <pageMargins left="0.7" right="0.7" top="0.75" bottom="0.75" header="0.3" footer="0.3"/>
  <pageSetup scale="91" fitToHeight="0" orientation="portrait" r:id="rId1"/>
  <headerFooter>
    <oddFooter>&amp;RA/6/5/2023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BA46-B9A0-49EE-9577-BDB130652A63}">
  <dimension ref="A1:A2"/>
  <sheetViews>
    <sheetView workbookViewId="0"/>
  </sheetViews>
  <sheetFormatPr defaultRowHeight="15" x14ac:dyDescent="0.25"/>
  <cols>
    <col min="1" max="1" width="100.7109375" customWidth="1"/>
  </cols>
  <sheetData>
    <row r="1" spans="1:1" ht="21" x14ac:dyDescent="0.35">
      <c r="A1" s="28" t="s">
        <v>1</v>
      </c>
    </row>
    <row r="2" spans="1:1" ht="195" x14ac:dyDescent="0.25">
      <c r="A2" s="70"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71-F150 Ext</vt:lpstr>
      <vt:lpstr>Instructions</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Louisiana</dc:creator>
  <cp:lastModifiedBy>Raymond McKnight (DOA)</cp:lastModifiedBy>
  <cp:lastPrinted>2019-05-01T15:39:01Z</cp:lastPrinted>
  <dcterms:created xsi:type="dcterms:W3CDTF">2019-01-03T17:19:37Z</dcterms:created>
  <dcterms:modified xsi:type="dcterms:W3CDTF">2026-08-14T12:59:33Z</dcterms:modified>
</cp:coreProperties>
</file>