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9 - Vendors\Ben Broitman\Trucks - Lines 16-70-71-72\Line 16\"/>
    </mc:Choice>
  </mc:AlternateContent>
  <bookViews>
    <workbookView xWindow="0" yWindow="0" windowWidth="28800" windowHeight="12300"/>
  </bookViews>
  <sheets>
    <sheet name="Sheet1" sheetId="1" r:id="rId1"/>
    <sheet name="Sheet2" sheetId="2" r:id="rId2"/>
    <sheet name="Sheet3"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E18" i="1" l="1"/>
  <c r="E17" i="1"/>
  <c r="E9" i="1"/>
  <c r="E30" i="1"/>
  <c r="E28" i="1"/>
  <c r="E27" i="1"/>
  <c r="E26" i="1"/>
  <c r="E25" i="1"/>
  <c r="E24" i="1"/>
  <c r="E23" i="1"/>
  <c r="E22" i="1"/>
  <c r="E50" i="1" l="1"/>
  <c r="E49" i="1"/>
  <c r="E48" i="1"/>
  <c r="E47" i="1"/>
  <c r="E46" i="1"/>
  <c r="E45" i="1"/>
  <c r="E44" i="1"/>
  <c r="E43" i="1"/>
  <c r="E42" i="1"/>
  <c r="E41" i="1"/>
  <c r="E40" i="1"/>
  <c r="E39" i="1"/>
  <c r="E38" i="1"/>
  <c r="E37" i="1"/>
  <c r="E36" i="1"/>
  <c r="E35" i="1"/>
  <c r="E31" i="1"/>
  <c r="E15" i="1"/>
  <c r="E16" i="1"/>
  <c r="E19" i="1"/>
  <c r="E10" i="1" l="1"/>
  <c r="E54" i="1" l="1"/>
  <c r="D57" i="1" l="1"/>
  <c r="E8" i="1" l="1"/>
  <c r="E51" i="1" s="1"/>
  <c r="E53" i="1" l="1"/>
  <c r="E56" i="1" l="1"/>
  <c r="E57" i="1" s="1"/>
</calcChain>
</file>

<file path=xl/sharedStrings.xml><?xml version="1.0" encoding="utf-8"?>
<sst xmlns="http://schemas.openxmlformats.org/spreadsheetml/2006/main" count="127" uniqueCount="118">
  <si>
    <t>This spreadsheet is not a purchase order</t>
  </si>
  <si>
    <t>Order Sheet Instructions</t>
  </si>
  <si>
    <t xml:space="preserve">1) Only one vehicle configuration may be entered on each Order Sheet.  Use a separate Order Sheet for each different vehicle configuration being ordered.  The listed configurations are the only configurations available.  However, additional configurations may be added to the contract upon request.  To request additional configurations, contact the dealer or OSP.
2) Enter the number of vehicles being ordered in the tan boxes under either Base Vehicle or Optional Configurations. 
3) Under Available Exterior Colors, enter the number of vehicles in the tan boxes to the right of the desired color(s).  Multiple Colors may be ordered on one Order Sheet. 
4) Under Optional Equipment, select "Yes" in the tan box if the option is desired.  Leave blank or select "No" if the option is not desired.  The listed options are the only options available.  However, additional options may be added to the contract upon request.  To request an option be added to the contract, contact the dealer or OSP.
5) The cost per vehicle and total order cost will automatically calculate at the bottom of the Order Sheet.  </t>
  </si>
  <si>
    <t>Ram 1500 SSV</t>
  </si>
  <si>
    <t>Contract Line</t>
  </si>
  <si>
    <t>Delivery ARO</t>
  </si>
  <si>
    <t>State Contract Number</t>
  </si>
  <si>
    <t>Vendor</t>
  </si>
  <si>
    <t>Base Vehicle</t>
  </si>
  <si>
    <t>Vehicle Description</t>
  </si>
  <si>
    <t>Order Code</t>
  </si>
  <si>
    <t>Unit Price</t>
  </si>
  <si>
    <t>Quantity</t>
  </si>
  <si>
    <t>Extended Price</t>
  </si>
  <si>
    <t>Available Exterior Colors</t>
  </si>
  <si>
    <t>(PR4) Flame Red Clear Coat</t>
  </si>
  <si>
    <t>Optional Equipment</t>
  </si>
  <si>
    <t>Option Description</t>
  </si>
  <si>
    <t>Option Code</t>
  </si>
  <si>
    <t>Option Unit Price</t>
  </si>
  <si>
    <t>Add Option</t>
  </si>
  <si>
    <t>DMH</t>
  </si>
  <si>
    <t>Anti-Spin Differential Rear Axle</t>
  </si>
  <si>
    <t>DSA</t>
  </si>
  <si>
    <t>Trailer Brake Control</t>
  </si>
  <si>
    <t>XHC</t>
  </si>
  <si>
    <t>Cost for Each Vehicle Plus Options</t>
  </si>
  <si>
    <t>1 EA</t>
  </si>
  <si>
    <t>Additional Costs</t>
  </si>
  <si>
    <t>0.35% Contract Administrative Fee</t>
  </si>
  <si>
    <t>LA DEQ Waste Tire Fee (5 tires X $2.25 each)</t>
  </si>
  <si>
    <t>Total Cost for Each Vehicle</t>
  </si>
  <si>
    <t>Total Cost for All Vehicles</t>
  </si>
  <si>
    <t>Agency  Information</t>
  </si>
  <si>
    <t>Delivery Point of Contact Name:</t>
  </si>
  <si>
    <t>LPAA Approval No</t>
  </si>
  <si>
    <t>Phone:</t>
  </si>
  <si>
    <t>Requisition No</t>
  </si>
  <si>
    <t>Email:</t>
  </si>
  <si>
    <t>Shopping Cart</t>
  </si>
  <si>
    <t>Vendor Information</t>
  </si>
  <si>
    <t xml:space="preserve">Vendor No. </t>
  </si>
  <si>
    <t>Premier Chrysler Dodge Jeep</t>
  </si>
  <si>
    <t>Benjamin Broitman</t>
  </si>
  <si>
    <t>504-352-8216</t>
  </si>
  <si>
    <t>bbroitman@premierdcjofneworleans.com</t>
  </si>
  <si>
    <t>LA Safety Inspection Sticker - 1 Year</t>
  </si>
  <si>
    <t>90-120 Days</t>
  </si>
  <si>
    <t>GFX Tier 1 Ground Effects Warrantied for 3 years  (listed below)</t>
  </si>
  <si>
    <t>Setina PB400 Push Bumper</t>
  </si>
  <si>
    <t>EXO Harness and PDC-Supplies Power</t>
  </si>
  <si>
    <t xml:space="preserve">Whelen Core Siren System, 21 Button with 4 position slide </t>
  </si>
  <si>
    <t>Roof Mounted 54" Whelen Liberty II Solo WCX (Color Choice Available)</t>
  </si>
  <si>
    <t>Class IV Receiver Hitch</t>
  </si>
  <si>
    <t>PSC</t>
  </si>
  <si>
    <t>PBJ</t>
  </si>
  <si>
    <t>Color Upcharge</t>
  </si>
  <si>
    <t>PXJ</t>
  </si>
  <si>
    <t>(PW7) Bright White Clear Coat</t>
  </si>
  <si>
    <t>Hydro Blue</t>
  </si>
  <si>
    <t xml:space="preserve">Diamond Black </t>
  </si>
  <si>
    <t>PAU</t>
  </si>
  <si>
    <t>Upfit Options</t>
  </si>
  <si>
    <t>DT6T98-23A</t>
  </si>
  <si>
    <t>3.6 PENTASTAR V6 ENGINE</t>
  </si>
  <si>
    <t xml:space="preserve">3.0 HURRICANE TWIN TURBO I6 </t>
  </si>
  <si>
    <t>DT6T98-21A</t>
  </si>
  <si>
    <t>PCG</t>
  </si>
  <si>
    <t>33 Gallon Fuel Tank</t>
  </si>
  <si>
    <t>NFF</t>
  </si>
  <si>
    <t>XFH</t>
  </si>
  <si>
    <t>NC</t>
  </si>
  <si>
    <t>MOPAR Front &amp; Rear Rubber Floor Mats</t>
  </si>
  <si>
    <t>CLF</t>
  </si>
  <si>
    <t>MOPAR Black Tubular Side Steps</t>
  </si>
  <si>
    <t>MRU</t>
  </si>
  <si>
    <t>Advanced Safety Group</t>
  </si>
  <si>
    <t>ALP</t>
  </si>
  <si>
    <t>Active Driving Assist System</t>
  </si>
  <si>
    <t>SJJ</t>
  </si>
  <si>
    <t>RDT-EAPEC1A</t>
  </si>
  <si>
    <t>GFX SSV1</t>
  </si>
  <si>
    <t>RDT-EMCCC1</t>
  </si>
  <si>
    <t>RDT-IHCCE1</t>
  </si>
  <si>
    <t>HAVIS 24" RAM Specific Console</t>
  </si>
  <si>
    <t>RDT-EWSTQQ1A</t>
  </si>
  <si>
    <t>RDT-EWSGB1</t>
  </si>
  <si>
    <t>RDT-EWLAW1A</t>
  </si>
  <si>
    <t>Roof Mounted 54" Whelen Legacy Duo WCX (Color Choice Available)</t>
  </si>
  <si>
    <t>RDT-EWLAGH1AX</t>
  </si>
  <si>
    <t>RDT-EWLVO1AX</t>
  </si>
  <si>
    <t>RDT-EWLVR1AX</t>
  </si>
  <si>
    <t>Front Visor Mounted Whelen FST Inner Edge 10 Lamp Solo (Color Choice Available)</t>
  </si>
  <si>
    <t>Front Visor Mounted Whelen XLP Inner Edge 12 Lamp Duo (Color Choice Available)</t>
  </si>
  <si>
    <t>Whelen Quad(4) Interior Grill Lights Solo (Color Choice Available)</t>
  </si>
  <si>
    <t>RDT-EWLGK1RRBB </t>
  </si>
  <si>
    <t>RDT-EWLBH1BB</t>
  </si>
  <si>
    <t>Whelen T-Ion Pillar Side Lights (Color Choice Available)</t>
  </si>
  <si>
    <t>RDT-EWLME1RR</t>
  </si>
  <si>
    <t>Whelen LINSV2 Under Mirror Puddle Lights (Color Choice Available)</t>
  </si>
  <si>
    <t>RDT-EWLRL1JAJA</t>
  </si>
  <si>
    <t>RDT-EWLMAZ1</t>
  </si>
  <si>
    <t>RDT-JSBGJ1</t>
  </si>
  <si>
    <t>RDT-ISQBE1</t>
  </si>
  <si>
    <t>Setina 12 VS Steel Partition</t>
  </si>
  <si>
    <t>Whelen Mega T-Series Ion Rear Window Lights</t>
  </si>
  <si>
    <t>Whelen Arges LED Driver Side Spotlamp</t>
  </si>
  <si>
    <t>Single 100W Internal Mounted Whelen SA315P Siren Speaker.</t>
  </si>
  <si>
    <t>Must have Base Ram SSV Prep Option - GFX SSV1 For all options below</t>
  </si>
  <si>
    <t xml:space="preserve">Pre-Wired Motorola Remote Mount Transfer Kit </t>
  </si>
  <si>
    <t>Upcharge Exterior Colors</t>
  </si>
  <si>
    <t>DT6T98-27A</t>
  </si>
  <si>
    <t>5.7 V8 HEMI MDS VVT Engine
(Must have DMH)</t>
  </si>
  <si>
    <t>Granite Crystal Metallic</t>
  </si>
  <si>
    <t>Forge Blue</t>
  </si>
  <si>
    <t>Billet Silver</t>
  </si>
  <si>
    <t>3.92 Rear Axle Ratio
(Must have Hurricane Twin Turbo (21A/HEMI 5.7)</t>
  </si>
  <si>
    <r>
      <t>Base Ram SSV Prep 
(</t>
    </r>
    <r>
      <rPr>
        <i/>
        <sz val="11"/>
        <color theme="1"/>
        <rFont val="Calibri"/>
        <family val="2"/>
        <scheme val="minor"/>
      </rPr>
      <t xml:space="preserve">Includes Below
</t>
    </r>
    <r>
      <rPr>
        <i/>
        <sz val="10"/>
        <color theme="1"/>
        <rFont val="Calibri"/>
        <family val="2"/>
        <scheme val="minor"/>
      </rPr>
      <t>• Red/White LED Dome Light in drivers compartment
• Spot Lamp pre-wire   
• Head Light/Tail Light Flash System (Wig Wag Lights)
• Black Ops Black Out System:  Reduces interior lighting to lowest allowable, disables front &amp; rear lighting (except brake &amp; reverse lights)
• Quantity of (3) 20 Amp Ignition Circuits for Upfitter Usage
• Quantity of (3) 20 Amp Battery Circuits for Upfitter Usage)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</si>
</sst>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8" formatCode="&quot;$&quot;#,##0.00_);[Red]\(&quot;$&quot;#,##0.00\)"/>
    <numFmt numFmtId="44" formatCode="_(&quot;$&quot;* #,##0.00_);_(&quot;$&quot;* \(#,##0.00\);_(&quot;$&quot;* &quot;-&quot;??_);_(@_)"/>
    <numFmt numFmtId="164" formatCode="[&lt;=9999999]###\-####;\(###\)\ ###\-####"/>
  </numFmts>
  <fonts count="13" x14ac:knownFonts="1">
    <font>
      <sz val="11"/>
      <color theme="1"/>
      <name val="Calibri"/>
      <family val="2"/>
      <scheme val="minor"/>
    </font>
    <font>
      <sz val="11"/>
      <color theme="1"/>
      <name val="Calibri"/>
      <family val="2"/>
      <scheme val="minor"/>
    </font>
    <font>
      <b/>
      <sz val="11"/>
      <color theme="1"/>
      <name val="Calibri"/>
      <family val="2"/>
      <scheme val="minor"/>
    </font>
    <font>
      <b/>
      <u/>
      <sz val="14"/>
      <color rgb="FFFF0000"/>
      <name val="Calibri"/>
      <family val="2"/>
      <scheme val="minor"/>
    </font>
    <font>
      <b/>
      <sz val="16"/>
      <name val="Calibri"/>
      <family val="2"/>
      <scheme val="minor"/>
    </font>
    <font>
      <sz val="11"/>
      <name val="Calibri"/>
      <family val="2"/>
      <scheme val="minor"/>
    </font>
    <font>
      <b/>
      <sz val="16"/>
      <color theme="1"/>
      <name val="Calibri"/>
      <family val="2"/>
      <scheme val="minor"/>
    </font>
    <font>
      <b/>
      <sz val="11"/>
      <name val="Calibri"/>
      <family val="2"/>
      <scheme val="minor"/>
    </font>
    <font>
      <b/>
      <sz val="14"/>
      <color theme="1"/>
      <name val="Calibri"/>
      <family val="2"/>
      <scheme val="minor"/>
    </font>
    <font>
      <b/>
      <sz val="14"/>
      <name val="Calibri"/>
      <family val="2"/>
      <scheme val="minor"/>
    </font>
    <font>
      <sz val="11"/>
      <color rgb="FF000000"/>
      <name val="Calibri"/>
      <family val="2"/>
      <scheme val="minor"/>
    </font>
    <font>
      <i/>
      <sz val="11"/>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bgColor indexed="64"/>
      </patternFill>
    </fill>
    <fill>
      <patternFill patternType="solid">
        <fgColor theme="7" tint="0.79998168889431442"/>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101">
    <xf numFmtId="0" fontId="0" fillId="0" borderId="0" xfId="0"/>
    <xf numFmtId="0" fontId="6" fillId="0" borderId="4" xfId="0" applyFont="1" applyBorder="1" applyAlignment="1" applyProtection="1">
      <alignment horizontal="center"/>
      <protection hidden="1"/>
    </xf>
    <xf numFmtId="0" fontId="2" fillId="0" borderId="5" xfId="0" applyFont="1" applyBorder="1" applyAlignment="1" applyProtection="1">
      <alignment horizontal="center"/>
      <protection hidden="1"/>
    </xf>
    <xf numFmtId="0" fontId="6" fillId="0" borderId="5" xfId="0" applyFont="1" applyBorder="1" applyAlignment="1" applyProtection="1">
      <alignment horizontal="center"/>
      <protection hidden="1"/>
    </xf>
    <xf numFmtId="0" fontId="7" fillId="0" borderId="5" xfId="0" applyFont="1" applyFill="1" applyBorder="1" applyAlignment="1" applyProtection="1">
      <alignment horizontal="center"/>
      <protection hidden="1"/>
    </xf>
    <xf numFmtId="0" fontId="2" fillId="0" borderId="4" xfId="0" applyFont="1" applyBorder="1" applyAlignment="1" applyProtection="1">
      <alignment horizontal="center"/>
      <protection hidden="1"/>
    </xf>
    <xf numFmtId="0" fontId="2" fillId="0" borderId="4" xfId="0" applyFont="1" applyBorder="1" applyProtection="1">
      <protection hidden="1"/>
    </xf>
    <xf numFmtId="0" fontId="2" fillId="0" borderId="5" xfId="0" applyFont="1" applyBorder="1" applyProtection="1">
      <protection hidden="1"/>
    </xf>
    <xf numFmtId="0" fontId="0" fillId="0" borderId="4" xfId="0" applyBorder="1" applyAlignment="1" applyProtection="1">
      <alignment wrapText="1"/>
      <protection hidden="1"/>
    </xf>
    <xf numFmtId="0" fontId="0" fillId="0" borderId="5" xfId="0" applyBorder="1" applyProtection="1">
      <protection hidden="1"/>
    </xf>
    <xf numFmtId="0" fontId="0" fillId="5" borderId="5" xfId="0" applyFill="1" applyBorder="1" applyProtection="1">
      <protection locked="0"/>
    </xf>
    <xf numFmtId="0" fontId="0" fillId="5" borderId="17" xfId="0" applyFill="1" applyBorder="1" applyAlignment="1" applyProtection="1">
      <alignment horizontal="center" wrapText="1"/>
      <protection locked="0"/>
    </xf>
    <xf numFmtId="0" fontId="0" fillId="0" borderId="4" xfId="0" applyFont="1" applyFill="1" applyBorder="1" applyAlignment="1">
      <alignment horizontal="right"/>
    </xf>
    <xf numFmtId="0" fontId="0" fillId="0" borderId="5" xfId="0" applyFont="1" applyFill="1" applyBorder="1"/>
    <xf numFmtId="0" fontId="2" fillId="4" borderId="5" xfId="0" applyFont="1" applyFill="1" applyBorder="1" applyAlignment="1" applyProtection="1">
      <alignment horizontal="center"/>
      <protection hidden="1"/>
    </xf>
    <xf numFmtId="0" fontId="0" fillId="4" borderId="5" xfId="0" applyFill="1" applyBorder="1" applyAlignment="1" applyProtection="1">
      <alignment horizontal="center" wrapText="1"/>
      <protection hidden="1"/>
    </xf>
    <xf numFmtId="0" fontId="2" fillId="0" borderId="4" xfId="0" applyFont="1" applyBorder="1" applyAlignment="1" applyProtection="1">
      <alignment horizontal="right" vertical="top"/>
    </xf>
    <xf numFmtId="0" fontId="0" fillId="0" borderId="5" xfId="0" applyFont="1" applyFill="1" applyBorder="1" applyProtection="1"/>
    <xf numFmtId="0" fontId="0" fillId="0" borderId="4" xfId="0" applyFont="1" applyFill="1" applyBorder="1" applyAlignment="1" applyProtection="1">
      <alignment horizontal="right"/>
    </xf>
    <xf numFmtId="0" fontId="0" fillId="0" borderId="18" xfId="0" applyFont="1" applyFill="1" applyBorder="1" applyAlignment="1" applyProtection="1">
      <alignment horizontal="right"/>
    </xf>
    <xf numFmtId="44" fontId="0" fillId="0" borderId="5" xfId="1" applyFont="1" applyFill="1" applyBorder="1" applyAlignment="1" applyProtection="1">
      <protection hidden="1"/>
    </xf>
    <xf numFmtId="0" fontId="5" fillId="0" borderId="17" xfId="0" applyFont="1" applyBorder="1" applyAlignment="1" applyProtection="1">
      <alignment horizontal="center"/>
      <protection hidden="1"/>
    </xf>
    <xf numFmtId="44" fontId="0" fillId="0" borderId="17" xfId="1" applyFont="1" applyBorder="1" applyAlignment="1" applyProtection="1">
      <protection hidden="1"/>
    </xf>
    <xf numFmtId="0" fontId="0" fillId="5" borderId="17" xfId="0" applyFill="1" applyBorder="1" applyProtection="1">
      <protection locked="0"/>
    </xf>
    <xf numFmtId="0" fontId="5" fillId="0" borderId="5" xfId="0" applyFont="1" applyBorder="1" applyAlignment="1" applyProtection="1">
      <alignment horizontal="center"/>
      <protection hidden="1"/>
    </xf>
    <xf numFmtId="44" fontId="0" fillId="4" borderId="5" xfId="1" applyFont="1" applyFill="1" applyBorder="1" applyAlignment="1" applyProtection="1">
      <protection hidden="1"/>
    </xf>
    <xf numFmtId="44" fontId="1" fillId="4" borderId="5" xfId="1" applyFont="1" applyFill="1" applyBorder="1" applyAlignment="1" applyProtection="1">
      <protection hidden="1"/>
    </xf>
    <xf numFmtId="0" fontId="2" fillId="0" borderId="5" xfId="0" applyFont="1" applyBorder="1" applyAlignment="1" applyProtection="1">
      <alignment horizontal="left" wrapText="1"/>
      <protection hidden="1"/>
    </xf>
    <xf numFmtId="0" fontId="0" fillId="0" borderId="5" xfId="0" applyBorder="1" applyAlignment="1" applyProtection="1">
      <alignment horizontal="center"/>
      <protection hidden="1"/>
    </xf>
    <xf numFmtId="0" fontId="2" fillId="0" borderId="4" xfId="0" applyFont="1" applyBorder="1" applyAlignment="1" applyProtection="1">
      <alignment wrapText="1"/>
      <protection hidden="1"/>
    </xf>
    <xf numFmtId="8" fontId="0" fillId="0" borderId="5" xfId="1" applyNumberFormat="1" applyFont="1" applyFill="1" applyBorder="1" applyAlignment="1" applyProtection="1">
      <protection hidden="1"/>
    </xf>
    <xf numFmtId="0" fontId="0" fillId="0" borderId="5" xfId="0" applyBorder="1" applyAlignment="1" applyProtection="1">
      <alignment horizontal="center"/>
      <protection hidden="1"/>
    </xf>
    <xf numFmtId="0" fontId="0" fillId="0" borderId="5" xfId="0" applyBorder="1" applyAlignment="1" applyProtection="1">
      <alignment horizontal="center"/>
      <protection hidden="1"/>
    </xf>
    <xf numFmtId="44" fontId="10" fillId="0" borderId="5" xfId="1" applyFont="1" applyBorder="1"/>
    <xf numFmtId="0" fontId="0" fillId="0" borderId="5" xfId="0" applyBorder="1" applyAlignment="1">
      <alignment horizontal="center"/>
    </xf>
    <xf numFmtId="44" fontId="0" fillId="0" borderId="5" xfId="1" applyFont="1" applyBorder="1" applyAlignment="1"/>
    <xf numFmtId="0" fontId="0" fillId="0" borderId="4" xfId="0" applyFill="1" applyBorder="1" applyAlignment="1" applyProtection="1">
      <alignment wrapText="1"/>
      <protection hidden="1"/>
    </xf>
    <xf numFmtId="0" fontId="0" fillId="0" borderId="5" xfId="0" applyFill="1" applyBorder="1"/>
    <xf numFmtId="0" fontId="0" fillId="0" borderId="5" xfId="0" applyFill="1" applyBorder="1" applyAlignment="1" applyProtection="1">
      <alignment wrapText="1"/>
      <protection hidden="1"/>
    </xf>
    <xf numFmtId="0" fontId="0" fillId="0" borderId="16" xfId="0" applyFill="1" applyBorder="1" applyAlignment="1" applyProtection="1">
      <alignment wrapText="1"/>
      <protection hidden="1"/>
    </xf>
    <xf numFmtId="0" fontId="0" fillId="0" borderId="5" xfId="0" applyFont="1" applyFill="1" applyBorder="1" applyAlignment="1" applyProtection="1">
      <alignment wrapText="1"/>
      <protection hidden="1"/>
    </xf>
    <xf numFmtId="0" fontId="0" fillId="0" borderId="5" xfId="0" applyFont="1" applyFill="1" applyBorder="1" applyAlignment="1" applyProtection="1">
      <alignment vertical="center" wrapText="1"/>
      <protection hidden="1"/>
    </xf>
    <xf numFmtId="49" fontId="5" fillId="0" borderId="5" xfId="0" applyNumberFormat="1" applyFont="1" applyFill="1" applyBorder="1" applyAlignment="1" applyProtection="1">
      <alignment wrapText="1" shrinkToFit="1"/>
      <protection hidden="1"/>
    </xf>
    <xf numFmtId="49" fontId="5" fillId="0" borderId="5" xfId="0" applyNumberFormat="1" applyFont="1" applyBorder="1" applyAlignment="1" applyProtection="1">
      <alignment wrapText="1" shrinkToFit="1"/>
      <protection hidden="1"/>
    </xf>
    <xf numFmtId="0" fontId="0" fillId="0" borderId="5" xfId="0" applyBorder="1" applyAlignment="1" applyProtection="1">
      <alignment wrapText="1"/>
      <protection hidden="1"/>
    </xf>
    <xf numFmtId="0" fontId="0" fillId="0" borderId="5" xfId="0" applyBorder="1" applyAlignment="1" applyProtection="1">
      <alignment horizontal="center"/>
      <protection hidden="1"/>
    </xf>
    <xf numFmtId="0" fontId="0" fillId="0" borderId="5" xfId="0" applyBorder="1" applyAlignment="1" applyProtection="1">
      <alignment horizontal="right"/>
      <protection hidden="1"/>
    </xf>
    <xf numFmtId="0" fontId="3" fillId="2" borderId="1" xfId="0" applyFont="1" applyFill="1" applyBorder="1" applyAlignment="1" applyProtection="1">
      <alignment horizontal="center"/>
      <protection hidden="1"/>
    </xf>
    <xf numFmtId="0" fontId="0" fillId="2" borderId="2"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4" fillId="3" borderId="4" xfId="0" applyFont="1" applyFill="1" applyBorder="1" applyAlignment="1" applyProtection="1">
      <alignment horizontal="center"/>
      <protection hidden="1"/>
    </xf>
    <xf numFmtId="0" fontId="4" fillId="3" borderId="5" xfId="0" applyFont="1" applyFill="1" applyBorder="1" applyAlignment="1" applyProtection="1">
      <alignment horizontal="center"/>
      <protection hidden="1"/>
    </xf>
    <xf numFmtId="0" fontId="4" fillId="3" borderId="6" xfId="0" applyFont="1" applyFill="1" applyBorder="1" applyAlignment="1" applyProtection="1">
      <alignment horizontal="center"/>
      <protection hidden="1"/>
    </xf>
    <xf numFmtId="0" fontId="5" fillId="4" borderId="7" xfId="0" applyFont="1" applyFill="1" applyBorder="1" applyAlignment="1" applyProtection="1">
      <alignment horizontal="left" wrapText="1"/>
      <protection hidden="1"/>
    </xf>
    <xf numFmtId="0" fontId="5" fillId="4" borderId="8" xfId="0" applyFont="1" applyFill="1" applyBorder="1" applyAlignment="1" applyProtection="1">
      <alignment horizontal="left" wrapText="1"/>
      <protection hidden="1"/>
    </xf>
    <xf numFmtId="0" fontId="5" fillId="4" borderId="9" xfId="0" applyFont="1" applyFill="1" applyBorder="1" applyAlignment="1" applyProtection="1">
      <alignment horizontal="left" wrapText="1"/>
      <protection hidden="1"/>
    </xf>
    <xf numFmtId="0" fontId="2" fillId="0" borderId="5" xfId="0" applyFont="1" applyBorder="1" applyAlignment="1" applyProtection="1">
      <alignment horizontal="center" wrapText="1"/>
      <protection hidden="1"/>
    </xf>
    <xf numFmtId="0" fontId="2" fillId="0" borderId="6" xfId="0" applyFont="1" applyBorder="1" applyAlignment="1" applyProtection="1">
      <alignment horizontal="center" wrapText="1"/>
      <protection hidden="1"/>
    </xf>
    <xf numFmtId="0" fontId="6" fillId="3" borderId="10" xfId="0" applyFont="1" applyFill="1" applyBorder="1" applyAlignment="1" applyProtection="1">
      <alignment horizontal="center"/>
      <protection hidden="1"/>
    </xf>
    <xf numFmtId="0" fontId="6" fillId="3" borderId="11" xfId="0" applyFont="1" applyFill="1" applyBorder="1" applyAlignment="1" applyProtection="1">
      <alignment horizontal="center"/>
      <protection hidden="1"/>
    </xf>
    <xf numFmtId="0" fontId="6" fillId="3" borderId="12" xfId="0" applyFont="1" applyFill="1" applyBorder="1" applyAlignment="1" applyProtection="1">
      <alignment horizontal="center"/>
      <protection hidden="1"/>
    </xf>
    <xf numFmtId="0" fontId="8" fillId="3" borderId="13" xfId="0" applyFont="1" applyFill="1" applyBorder="1" applyAlignment="1" applyProtection="1">
      <alignment horizontal="center" wrapText="1"/>
      <protection hidden="1"/>
    </xf>
    <xf numFmtId="0" fontId="8" fillId="3" borderId="14" xfId="0" applyFont="1" applyFill="1" applyBorder="1" applyAlignment="1" applyProtection="1">
      <alignment horizontal="center" wrapText="1"/>
      <protection hidden="1"/>
    </xf>
    <xf numFmtId="0" fontId="8" fillId="3" borderId="15" xfId="0" applyFont="1" applyFill="1" applyBorder="1" applyAlignment="1" applyProtection="1">
      <alignment horizontal="center" wrapText="1"/>
      <protection hidden="1"/>
    </xf>
    <xf numFmtId="0" fontId="8" fillId="3" borderId="13" xfId="0" applyFont="1" applyFill="1" applyBorder="1" applyAlignment="1" applyProtection="1">
      <alignment horizontal="center"/>
      <protection hidden="1"/>
    </xf>
    <xf numFmtId="0" fontId="8" fillId="3" borderId="14" xfId="0" applyFont="1" applyFill="1" applyBorder="1" applyAlignment="1" applyProtection="1">
      <alignment horizontal="center"/>
      <protection hidden="1"/>
    </xf>
    <xf numFmtId="0" fontId="8" fillId="3" borderId="15" xfId="0" applyFont="1" applyFill="1" applyBorder="1" applyAlignment="1" applyProtection="1">
      <alignment horizontal="center"/>
      <protection hidden="1"/>
    </xf>
    <xf numFmtId="0" fontId="0" fillId="0" borderId="5" xfId="0" applyBorder="1" applyAlignment="1" applyProtection="1">
      <alignment horizontal="center"/>
      <protection hidden="1"/>
    </xf>
    <xf numFmtId="0" fontId="8" fillId="3" borderId="5" xfId="0" applyFont="1" applyFill="1" applyBorder="1" applyAlignment="1" applyProtection="1">
      <alignment horizontal="center"/>
      <protection hidden="1"/>
    </xf>
    <xf numFmtId="0" fontId="0" fillId="0" borderId="24" xfId="0" applyFont="1" applyBorder="1" applyAlignment="1" applyProtection="1">
      <alignment horizontal="center" vertical="center" wrapText="1"/>
      <protection hidden="1"/>
    </xf>
    <xf numFmtId="0" fontId="0" fillId="0" borderId="25" xfId="0" applyFont="1" applyBorder="1" applyAlignment="1" applyProtection="1">
      <alignment horizontal="center" vertical="center" wrapText="1"/>
      <protection hidden="1"/>
    </xf>
    <xf numFmtId="0" fontId="0" fillId="0" borderId="26" xfId="0" applyFont="1" applyBorder="1" applyAlignment="1" applyProtection="1">
      <alignment horizontal="center" vertical="center" wrapText="1"/>
      <protection hidden="1"/>
    </xf>
    <xf numFmtId="0" fontId="0" fillId="4" borderId="19" xfId="0" applyFill="1" applyBorder="1" applyAlignment="1" applyProtection="1">
      <alignment horizontal="center" wrapText="1"/>
      <protection hidden="1"/>
    </xf>
    <xf numFmtId="0" fontId="0" fillId="4" borderId="20" xfId="0" applyFill="1" applyBorder="1" applyAlignment="1" applyProtection="1">
      <alignment horizontal="center" wrapText="1"/>
      <protection hidden="1"/>
    </xf>
    <xf numFmtId="0" fontId="8" fillId="3" borderId="27" xfId="0" applyFont="1" applyFill="1" applyBorder="1" applyAlignment="1" applyProtection="1">
      <alignment horizontal="center"/>
      <protection hidden="1"/>
    </xf>
    <xf numFmtId="0" fontId="8" fillId="3" borderId="22" xfId="0" applyFont="1" applyFill="1" applyBorder="1" applyAlignment="1" applyProtection="1">
      <alignment horizontal="center"/>
      <protection hidden="1"/>
    </xf>
    <xf numFmtId="0" fontId="8" fillId="3" borderId="23" xfId="0" applyFont="1" applyFill="1" applyBorder="1" applyAlignment="1" applyProtection="1">
      <alignment horizontal="center"/>
      <protection hidden="1"/>
    </xf>
    <xf numFmtId="0" fontId="2" fillId="0" borderId="24" xfId="0" applyFont="1" applyFill="1" applyBorder="1" applyAlignment="1" applyProtection="1">
      <alignment horizontal="center"/>
      <protection hidden="1"/>
    </xf>
    <xf numFmtId="0" fontId="2" fillId="0" borderId="25" xfId="0" applyFont="1" applyFill="1" applyBorder="1" applyAlignment="1" applyProtection="1">
      <alignment horizontal="center"/>
      <protection hidden="1"/>
    </xf>
    <xf numFmtId="0" fontId="2" fillId="0" borderId="26" xfId="0" applyFont="1" applyFill="1" applyBorder="1" applyAlignment="1" applyProtection="1">
      <alignment horizontal="center"/>
      <protection hidden="1"/>
    </xf>
    <xf numFmtId="0" fontId="0" fillId="0" borderId="19" xfId="0" applyFill="1" applyBorder="1" applyAlignment="1" applyProtection="1">
      <alignment horizontal="left"/>
    </xf>
    <xf numFmtId="0" fontId="0" fillId="0" borderId="20" xfId="0" applyFill="1" applyBorder="1" applyAlignment="1" applyProtection="1">
      <alignment horizontal="left"/>
    </xf>
    <xf numFmtId="164" fontId="0" fillId="0" borderId="19" xfId="0" applyNumberFormat="1" applyFill="1" applyBorder="1" applyAlignment="1" applyProtection="1">
      <alignment horizontal="left"/>
    </xf>
    <xf numFmtId="164" fontId="0" fillId="0" borderId="14" xfId="0" applyNumberFormat="1" applyFill="1" applyBorder="1" applyAlignment="1" applyProtection="1">
      <alignment horizontal="left"/>
    </xf>
    <xf numFmtId="164" fontId="0" fillId="0" borderId="15" xfId="0" applyNumberFormat="1" applyFill="1" applyBorder="1" applyAlignment="1" applyProtection="1">
      <alignment horizontal="left"/>
    </xf>
    <xf numFmtId="0" fontId="0" fillId="0" borderId="21" xfId="0" applyFill="1" applyBorder="1" applyAlignment="1" applyProtection="1">
      <alignment horizontal="left"/>
    </xf>
    <xf numFmtId="0" fontId="0" fillId="0" borderId="22" xfId="0" applyFill="1" applyBorder="1" applyAlignment="1" applyProtection="1">
      <alignment horizontal="left"/>
    </xf>
    <xf numFmtId="0" fontId="0" fillId="0" borderId="23" xfId="0" applyFill="1" applyBorder="1" applyAlignment="1" applyProtection="1">
      <alignment horizontal="left"/>
    </xf>
    <xf numFmtId="0" fontId="0" fillId="0" borderId="13" xfId="0" applyBorder="1" applyAlignment="1" applyProtection="1">
      <alignment horizontal="center"/>
      <protection hidden="1"/>
    </xf>
    <xf numFmtId="0" fontId="0" fillId="0" borderId="14" xfId="0" applyBorder="1" applyAlignment="1" applyProtection="1">
      <alignment horizontal="center"/>
      <protection hidden="1"/>
    </xf>
    <xf numFmtId="0" fontId="0" fillId="0" borderId="20" xfId="0" applyBorder="1" applyAlignment="1" applyProtection="1">
      <alignment horizontal="center"/>
      <protection hidden="1"/>
    </xf>
    <xf numFmtId="0" fontId="0" fillId="5" borderId="5" xfId="0" applyFill="1" applyBorder="1" applyAlignment="1" applyProtection="1">
      <alignment horizontal="center" wrapText="1"/>
      <protection locked="0"/>
    </xf>
    <xf numFmtId="0" fontId="0" fillId="0" borderId="5" xfId="0" applyFill="1" applyBorder="1" applyAlignment="1">
      <alignment wrapText="1"/>
    </xf>
    <xf numFmtId="0" fontId="9" fillId="4" borderId="6" xfId="0" applyFont="1" applyFill="1" applyBorder="1" applyAlignment="1" applyProtection="1">
      <alignment horizontal="right"/>
      <protection hidden="1"/>
    </xf>
    <xf numFmtId="0" fontId="2" fillId="0" borderId="6" xfId="0" applyFont="1" applyBorder="1" applyAlignment="1" applyProtection="1">
      <alignment horizontal="right"/>
      <protection hidden="1"/>
    </xf>
    <xf numFmtId="44" fontId="0" fillId="0" borderId="6" xfId="0" applyNumberFormat="1" applyBorder="1" applyAlignment="1" applyProtection="1">
      <alignment horizontal="right"/>
      <protection hidden="1"/>
    </xf>
    <xf numFmtId="0" fontId="0" fillId="5" borderId="17" xfId="0" applyFill="1" applyBorder="1" applyAlignment="1" applyProtection="1">
      <alignment horizontal="right" wrapText="1"/>
      <protection locked="0"/>
    </xf>
    <xf numFmtId="44" fontId="0" fillId="0" borderId="5" xfId="0" applyNumberFormat="1" applyBorder="1" applyAlignment="1" applyProtection="1">
      <alignment horizontal="right"/>
      <protection hidden="1"/>
    </xf>
    <xf numFmtId="0" fontId="0" fillId="5" borderId="6" xfId="0" applyFill="1" applyBorder="1" applyAlignment="1" applyProtection="1">
      <alignment horizontal="right"/>
      <protection locked="0"/>
    </xf>
    <xf numFmtId="0" fontId="2" fillId="0" borderId="6" xfId="0" applyFont="1" applyFill="1" applyBorder="1" applyAlignment="1" applyProtection="1">
      <alignment horizontal="right"/>
    </xf>
    <xf numFmtId="0" fontId="0" fillId="0" borderId="0" xfId="0"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6"/>
  <sheetViews>
    <sheetView tabSelected="1" view="pageLayout" zoomScale="90" zoomScaleNormal="150" zoomScaleSheetLayoutView="115" zoomScalePageLayoutView="90" workbookViewId="0">
      <selection activeCell="A3" sqref="A3:E3"/>
    </sheetView>
  </sheetViews>
  <sheetFormatPr defaultRowHeight="15" x14ac:dyDescent="0.25"/>
  <cols>
    <col min="1" max="1" width="33.7109375" customWidth="1"/>
    <col min="2" max="2" width="16.140625" customWidth="1"/>
    <col min="3" max="3" width="15.42578125" bestFit="1" customWidth="1"/>
    <col min="4" max="4" width="17.28515625" bestFit="1" customWidth="1"/>
    <col min="5" max="5" width="16.7109375" style="100" customWidth="1"/>
  </cols>
  <sheetData>
    <row r="1" spans="1:5" ht="19.5" thickTop="1" x14ac:dyDescent="0.3">
      <c r="A1" s="47" t="s">
        <v>0</v>
      </c>
      <c r="B1" s="48"/>
      <c r="C1" s="48"/>
      <c r="D1" s="48"/>
      <c r="E1" s="49"/>
    </row>
    <row r="2" spans="1:5" ht="21" x14ac:dyDescent="0.35">
      <c r="A2" s="50" t="s">
        <v>1</v>
      </c>
      <c r="B2" s="51"/>
      <c r="C2" s="51"/>
      <c r="D2" s="51"/>
      <c r="E2" s="52"/>
    </row>
    <row r="3" spans="1:5" ht="180" customHeight="1" x14ac:dyDescent="0.25">
      <c r="A3" s="53" t="s">
        <v>2</v>
      </c>
      <c r="B3" s="54"/>
      <c r="C3" s="54"/>
      <c r="D3" s="54"/>
      <c r="E3" s="55"/>
    </row>
    <row r="4" spans="1:5" ht="21" x14ac:dyDescent="0.35">
      <c r="A4" s="1" t="s">
        <v>3</v>
      </c>
      <c r="B4" s="2" t="s">
        <v>4</v>
      </c>
      <c r="C4" s="3">
        <v>16</v>
      </c>
      <c r="D4" s="4" t="s">
        <v>5</v>
      </c>
      <c r="E4" s="93" t="s">
        <v>47</v>
      </c>
    </row>
    <row r="5" spans="1:5" x14ac:dyDescent="0.25">
      <c r="A5" s="5" t="s">
        <v>6</v>
      </c>
      <c r="B5" s="14">
        <v>4400023795</v>
      </c>
      <c r="C5" s="2" t="s">
        <v>7</v>
      </c>
      <c r="D5" s="56" t="s">
        <v>42</v>
      </c>
      <c r="E5" s="57"/>
    </row>
    <row r="6" spans="1:5" ht="21" x14ac:dyDescent="0.35">
      <c r="A6" s="58" t="s">
        <v>8</v>
      </c>
      <c r="B6" s="59"/>
      <c r="C6" s="59"/>
      <c r="D6" s="59"/>
      <c r="E6" s="60"/>
    </row>
    <row r="7" spans="1:5" x14ac:dyDescent="0.25">
      <c r="A7" s="6" t="s">
        <v>9</v>
      </c>
      <c r="B7" s="7" t="s">
        <v>10</v>
      </c>
      <c r="C7" s="7" t="s">
        <v>11</v>
      </c>
      <c r="D7" s="7" t="s">
        <v>12</v>
      </c>
      <c r="E7" s="94" t="s">
        <v>13</v>
      </c>
    </row>
    <row r="8" spans="1:5" x14ac:dyDescent="0.25">
      <c r="A8" s="8" t="s">
        <v>64</v>
      </c>
      <c r="B8" s="9" t="s">
        <v>63</v>
      </c>
      <c r="C8" s="33">
        <v>41390</v>
      </c>
      <c r="D8" s="10"/>
      <c r="E8" s="95">
        <f>$C8*D8</f>
        <v>0</v>
      </c>
    </row>
    <row r="9" spans="1:5" x14ac:dyDescent="0.25">
      <c r="A9" s="8" t="s">
        <v>65</v>
      </c>
      <c r="B9" s="9" t="s">
        <v>66</v>
      </c>
      <c r="C9" s="33">
        <v>43970</v>
      </c>
      <c r="D9" s="10"/>
      <c r="E9" s="95">
        <f>$C9*D9</f>
        <v>0</v>
      </c>
    </row>
    <row r="10" spans="1:5" ht="30" x14ac:dyDescent="0.25">
      <c r="A10" s="8" t="s">
        <v>112</v>
      </c>
      <c r="B10" s="9" t="s">
        <v>111</v>
      </c>
      <c r="C10" s="33">
        <v>43990</v>
      </c>
      <c r="D10" s="10"/>
      <c r="E10" s="95">
        <f>$C10*D10</f>
        <v>0</v>
      </c>
    </row>
    <row r="11" spans="1:5" ht="18.75" x14ac:dyDescent="0.3">
      <c r="A11" s="61" t="s">
        <v>14</v>
      </c>
      <c r="B11" s="62"/>
      <c r="C11" s="62"/>
      <c r="D11" s="62"/>
      <c r="E11" s="63"/>
    </row>
    <row r="12" spans="1:5" x14ac:dyDescent="0.25">
      <c r="A12" s="15" t="s">
        <v>58</v>
      </c>
      <c r="B12" s="11"/>
      <c r="C12" s="72" t="s">
        <v>15</v>
      </c>
      <c r="D12" s="73"/>
      <c r="E12" s="96"/>
    </row>
    <row r="13" spans="1:5" ht="18.75" x14ac:dyDescent="0.3">
      <c r="A13" s="64" t="s">
        <v>110</v>
      </c>
      <c r="B13" s="65"/>
      <c r="C13" s="65"/>
      <c r="D13" s="65"/>
      <c r="E13" s="66"/>
    </row>
    <row r="14" spans="1:5" ht="14.45" customHeight="1" x14ac:dyDescent="0.25">
      <c r="A14" s="29" t="s">
        <v>56</v>
      </c>
      <c r="B14" s="7" t="s">
        <v>18</v>
      </c>
      <c r="C14" s="27" t="s">
        <v>19</v>
      </c>
      <c r="D14" s="7" t="s">
        <v>20</v>
      </c>
      <c r="E14" s="94" t="s">
        <v>13</v>
      </c>
    </row>
    <row r="15" spans="1:5" ht="14.45" customHeight="1" x14ac:dyDescent="0.25">
      <c r="A15" s="8" t="s">
        <v>59</v>
      </c>
      <c r="B15" s="28" t="s">
        <v>55</v>
      </c>
      <c r="C15" s="20">
        <v>225</v>
      </c>
      <c r="D15" s="10"/>
      <c r="E15" s="95">
        <f t="shared" ref="E15:E31" si="0">IF(D15="Yes",$C15*SUM($D$8:$D$10),0)</f>
        <v>0</v>
      </c>
    </row>
    <row r="16" spans="1:5" x14ac:dyDescent="0.25">
      <c r="A16" s="8" t="s">
        <v>60</v>
      </c>
      <c r="B16" s="28" t="s">
        <v>57</v>
      </c>
      <c r="C16" s="20">
        <v>225</v>
      </c>
      <c r="D16" s="10"/>
      <c r="E16" s="95">
        <f t="shared" si="0"/>
        <v>0</v>
      </c>
    </row>
    <row r="17" spans="1:5" x14ac:dyDescent="0.25">
      <c r="A17" s="8" t="s">
        <v>113</v>
      </c>
      <c r="B17" s="45" t="s">
        <v>61</v>
      </c>
      <c r="C17" s="20">
        <v>272</v>
      </c>
      <c r="D17" s="10"/>
      <c r="E17" s="95">
        <f t="shared" ref="E17:E18" si="1">IF(D17="Yes",$C17*SUM($D$8:$D$10),0)</f>
        <v>0</v>
      </c>
    </row>
    <row r="18" spans="1:5" x14ac:dyDescent="0.25">
      <c r="A18" s="8" t="s">
        <v>114</v>
      </c>
      <c r="B18" s="45" t="s">
        <v>67</v>
      </c>
      <c r="C18" s="20">
        <v>272</v>
      </c>
      <c r="D18" s="10"/>
      <c r="E18" s="95">
        <f t="shared" si="1"/>
        <v>0</v>
      </c>
    </row>
    <row r="19" spans="1:5" x14ac:dyDescent="0.25">
      <c r="A19" s="8" t="s">
        <v>115</v>
      </c>
      <c r="B19" s="31" t="s">
        <v>54</v>
      </c>
      <c r="C19" s="20">
        <v>272</v>
      </c>
      <c r="D19" s="10"/>
      <c r="E19" s="95">
        <f t="shared" si="0"/>
        <v>0</v>
      </c>
    </row>
    <row r="20" spans="1:5" ht="18.75" x14ac:dyDescent="0.3">
      <c r="A20" s="64" t="s">
        <v>16</v>
      </c>
      <c r="B20" s="65"/>
      <c r="C20" s="65"/>
      <c r="D20" s="65"/>
      <c r="E20" s="66"/>
    </row>
    <row r="21" spans="1:5" ht="30" x14ac:dyDescent="0.25">
      <c r="A21" s="6" t="s">
        <v>17</v>
      </c>
      <c r="B21" s="7" t="s">
        <v>18</v>
      </c>
      <c r="C21" s="27" t="s">
        <v>19</v>
      </c>
      <c r="D21" s="7" t="s">
        <v>20</v>
      </c>
      <c r="E21" s="94" t="s">
        <v>13</v>
      </c>
    </row>
    <row r="22" spans="1:5" x14ac:dyDescent="0.25">
      <c r="A22" s="36" t="s">
        <v>22</v>
      </c>
      <c r="B22" s="45" t="s">
        <v>23</v>
      </c>
      <c r="C22" s="20">
        <v>456</v>
      </c>
      <c r="D22" s="10"/>
      <c r="E22" s="95">
        <f t="shared" ref="E22:E30" si="2">IF(D22="Yes",$C22*SUM($D$8:$D$10),0)</f>
        <v>0</v>
      </c>
    </row>
    <row r="23" spans="1:5" x14ac:dyDescent="0.25">
      <c r="A23" s="36" t="s">
        <v>68</v>
      </c>
      <c r="B23" s="45" t="s">
        <v>69</v>
      </c>
      <c r="C23" s="20">
        <v>406</v>
      </c>
      <c r="D23" s="10"/>
      <c r="E23" s="95">
        <f t="shared" si="2"/>
        <v>0</v>
      </c>
    </row>
    <row r="24" spans="1:5" x14ac:dyDescent="0.25">
      <c r="A24" s="37" t="s">
        <v>72</v>
      </c>
      <c r="B24" s="34" t="s">
        <v>73</v>
      </c>
      <c r="C24" s="35">
        <v>197</v>
      </c>
      <c r="D24" s="10"/>
      <c r="E24" s="95">
        <f t="shared" si="2"/>
        <v>0</v>
      </c>
    </row>
    <row r="25" spans="1:5" x14ac:dyDescent="0.25">
      <c r="A25" s="36" t="s">
        <v>74</v>
      </c>
      <c r="B25" s="45" t="s">
        <v>75</v>
      </c>
      <c r="C25" s="20">
        <v>640</v>
      </c>
      <c r="D25" s="10"/>
      <c r="E25" s="95">
        <f t="shared" si="2"/>
        <v>0</v>
      </c>
    </row>
    <row r="26" spans="1:5" x14ac:dyDescent="0.25">
      <c r="A26" s="36" t="s">
        <v>76</v>
      </c>
      <c r="B26" s="45" t="s">
        <v>77</v>
      </c>
      <c r="C26" s="20">
        <v>1192</v>
      </c>
      <c r="D26" s="10"/>
      <c r="E26" s="95">
        <f t="shared" si="2"/>
        <v>0</v>
      </c>
    </row>
    <row r="27" spans="1:5" x14ac:dyDescent="0.25">
      <c r="A27" s="37" t="s">
        <v>78</v>
      </c>
      <c r="B27" s="34" t="s">
        <v>79</v>
      </c>
      <c r="C27" s="35">
        <v>364</v>
      </c>
      <c r="D27" s="10"/>
      <c r="E27" s="95">
        <f t="shared" si="2"/>
        <v>0</v>
      </c>
    </row>
    <row r="28" spans="1:5" x14ac:dyDescent="0.25">
      <c r="A28" s="36" t="s">
        <v>24</v>
      </c>
      <c r="B28" s="45" t="s">
        <v>25</v>
      </c>
      <c r="C28" s="20">
        <v>272</v>
      </c>
      <c r="D28" s="10"/>
      <c r="E28" s="95">
        <f t="shared" si="2"/>
        <v>0</v>
      </c>
    </row>
    <row r="29" spans="1:5" x14ac:dyDescent="0.25">
      <c r="A29" s="36" t="s">
        <v>53</v>
      </c>
      <c r="B29" s="45" t="s">
        <v>70</v>
      </c>
      <c r="C29" s="20" t="s">
        <v>71</v>
      </c>
      <c r="D29" s="10"/>
      <c r="E29" s="95">
        <f>IF(D29="YES","NC",0)</f>
        <v>0</v>
      </c>
    </row>
    <row r="30" spans="1:5" ht="45" x14ac:dyDescent="0.25">
      <c r="A30" s="92" t="s">
        <v>116</v>
      </c>
      <c r="B30" s="34" t="s">
        <v>21</v>
      </c>
      <c r="C30" s="35">
        <v>180</v>
      </c>
      <c r="D30" s="10"/>
      <c r="E30" s="95">
        <f t="shared" si="2"/>
        <v>0</v>
      </c>
    </row>
    <row r="31" spans="1:5" ht="195.75" customHeight="1" x14ac:dyDescent="0.25">
      <c r="A31" s="36" t="s">
        <v>117</v>
      </c>
      <c r="B31" s="32" t="s">
        <v>81</v>
      </c>
      <c r="C31" s="20">
        <v>2350</v>
      </c>
      <c r="D31" s="10"/>
      <c r="E31" s="95">
        <f t="shared" si="0"/>
        <v>0</v>
      </c>
    </row>
    <row r="32" spans="1:5" ht="19.5" thickBot="1" x14ac:dyDescent="0.35">
      <c r="A32" s="74" t="s">
        <v>62</v>
      </c>
      <c r="B32" s="75"/>
      <c r="C32" s="75"/>
      <c r="D32" s="75"/>
      <c r="E32" s="76"/>
    </row>
    <row r="33" spans="1:5" ht="16.5" thickTop="1" thickBot="1" x14ac:dyDescent="0.3">
      <c r="A33" s="77" t="s">
        <v>108</v>
      </c>
      <c r="B33" s="78"/>
      <c r="C33" s="78"/>
      <c r="D33" s="78"/>
      <c r="E33" s="79"/>
    </row>
    <row r="34" spans="1:5" ht="16.5" thickTop="1" thickBot="1" x14ac:dyDescent="0.3">
      <c r="A34" s="69" t="s">
        <v>48</v>
      </c>
      <c r="B34" s="70"/>
      <c r="C34" s="70"/>
      <c r="D34" s="70"/>
      <c r="E34" s="71"/>
    </row>
    <row r="35" spans="1:5" ht="30.75" thickTop="1" x14ac:dyDescent="0.25">
      <c r="A35" s="39" t="s">
        <v>50</v>
      </c>
      <c r="B35" s="21" t="s">
        <v>80</v>
      </c>
      <c r="C35" s="22">
        <v>2256</v>
      </c>
      <c r="D35" s="23"/>
      <c r="E35" s="95">
        <f t="shared" ref="E35:E50" si="3">IF(D35="Yes",$C35*SUM($D$8:$D$10),0)</f>
        <v>0</v>
      </c>
    </row>
    <row r="36" spans="1:5" x14ac:dyDescent="0.25">
      <c r="A36" s="36" t="s">
        <v>84</v>
      </c>
      <c r="B36" s="24" t="s">
        <v>83</v>
      </c>
      <c r="C36" s="25">
        <v>1403</v>
      </c>
      <c r="D36" s="23"/>
      <c r="E36" s="95">
        <f t="shared" si="3"/>
        <v>0</v>
      </c>
    </row>
    <row r="37" spans="1:5" ht="30" x14ac:dyDescent="0.25">
      <c r="A37" s="36" t="s">
        <v>109</v>
      </c>
      <c r="B37" s="24" t="s">
        <v>82</v>
      </c>
      <c r="C37" s="20">
        <v>467</v>
      </c>
      <c r="D37" s="23"/>
      <c r="E37" s="95">
        <f t="shared" si="3"/>
        <v>0</v>
      </c>
    </row>
    <row r="38" spans="1:5" ht="30" x14ac:dyDescent="0.25">
      <c r="A38" s="36" t="s">
        <v>51</v>
      </c>
      <c r="B38" s="24" t="s">
        <v>85</v>
      </c>
      <c r="C38" s="20">
        <v>1755</v>
      </c>
      <c r="D38" s="23"/>
      <c r="E38" s="95">
        <f t="shared" si="3"/>
        <v>0</v>
      </c>
    </row>
    <row r="39" spans="1:5" ht="30" x14ac:dyDescent="0.25">
      <c r="A39" s="36" t="s">
        <v>107</v>
      </c>
      <c r="B39" s="24" t="s">
        <v>86</v>
      </c>
      <c r="C39" s="20">
        <v>499</v>
      </c>
      <c r="D39" s="10"/>
      <c r="E39" s="95">
        <f t="shared" si="3"/>
        <v>0</v>
      </c>
    </row>
    <row r="40" spans="1:5" ht="30" x14ac:dyDescent="0.25">
      <c r="A40" s="38" t="s">
        <v>52</v>
      </c>
      <c r="B40" s="24" t="s">
        <v>87</v>
      </c>
      <c r="C40" s="30">
        <v>3620</v>
      </c>
      <c r="D40" s="10"/>
      <c r="E40" s="95">
        <f t="shared" si="3"/>
        <v>0</v>
      </c>
    </row>
    <row r="41" spans="1:5" ht="30" x14ac:dyDescent="0.25">
      <c r="A41" s="38" t="s">
        <v>88</v>
      </c>
      <c r="B41" s="24" t="s">
        <v>89</v>
      </c>
      <c r="C41" s="30">
        <v>3664</v>
      </c>
      <c r="D41" s="10"/>
      <c r="E41" s="95">
        <f t="shared" si="3"/>
        <v>0</v>
      </c>
    </row>
    <row r="42" spans="1:5" ht="45" x14ac:dyDescent="0.25">
      <c r="A42" s="38" t="s">
        <v>92</v>
      </c>
      <c r="B42" s="24" t="s">
        <v>90</v>
      </c>
      <c r="C42" s="30">
        <v>1348</v>
      </c>
      <c r="D42" s="10"/>
      <c r="E42" s="97">
        <f t="shared" si="3"/>
        <v>0</v>
      </c>
    </row>
    <row r="43" spans="1:5" ht="33.75" customHeight="1" x14ac:dyDescent="0.25">
      <c r="A43" s="38" t="s">
        <v>93</v>
      </c>
      <c r="B43" s="24" t="s">
        <v>91</v>
      </c>
      <c r="C43" s="30">
        <v>2229</v>
      </c>
      <c r="D43" s="10"/>
      <c r="E43" s="97">
        <f t="shared" si="3"/>
        <v>0</v>
      </c>
    </row>
    <row r="44" spans="1:5" ht="30" x14ac:dyDescent="0.25">
      <c r="A44" s="40" t="s">
        <v>94</v>
      </c>
      <c r="B44" s="24" t="s">
        <v>95</v>
      </c>
      <c r="C44" s="26">
        <v>866</v>
      </c>
      <c r="D44" s="10"/>
      <c r="E44" s="97">
        <f t="shared" si="3"/>
        <v>0</v>
      </c>
    </row>
    <row r="45" spans="1:5" ht="45" x14ac:dyDescent="0.25">
      <c r="A45" s="41" t="s">
        <v>99</v>
      </c>
      <c r="B45" s="24" t="s">
        <v>98</v>
      </c>
      <c r="C45" s="26">
        <v>662</v>
      </c>
      <c r="D45" s="10"/>
      <c r="E45" s="97">
        <f t="shared" si="3"/>
        <v>0</v>
      </c>
    </row>
    <row r="46" spans="1:5" ht="30" x14ac:dyDescent="0.25">
      <c r="A46" s="42" t="s">
        <v>97</v>
      </c>
      <c r="B46" s="24" t="s">
        <v>96</v>
      </c>
      <c r="C46" s="20">
        <v>692</v>
      </c>
      <c r="D46" s="10"/>
      <c r="E46" s="97">
        <f t="shared" si="3"/>
        <v>0</v>
      </c>
    </row>
    <row r="47" spans="1:5" ht="30" x14ac:dyDescent="0.25">
      <c r="A47" s="43" t="s">
        <v>105</v>
      </c>
      <c r="B47" s="24" t="s">
        <v>100</v>
      </c>
      <c r="C47" s="20">
        <v>793</v>
      </c>
      <c r="D47" s="10"/>
      <c r="E47" s="97">
        <f t="shared" si="3"/>
        <v>0</v>
      </c>
    </row>
    <row r="48" spans="1:5" ht="30" x14ac:dyDescent="0.25">
      <c r="A48" s="44" t="s">
        <v>106</v>
      </c>
      <c r="B48" s="24" t="s">
        <v>101</v>
      </c>
      <c r="C48" s="20">
        <v>1387</v>
      </c>
      <c r="D48" s="10"/>
      <c r="E48" s="97">
        <f t="shared" si="3"/>
        <v>0</v>
      </c>
    </row>
    <row r="49" spans="1:5" x14ac:dyDescent="0.25">
      <c r="A49" s="44" t="s">
        <v>49</v>
      </c>
      <c r="B49" s="24" t="s">
        <v>102</v>
      </c>
      <c r="C49" s="20">
        <v>772</v>
      </c>
      <c r="D49" s="10"/>
      <c r="E49" s="97">
        <f t="shared" si="3"/>
        <v>0</v>
      </c>
    </row>
    <row r="50" spans="1:5" x14ac:dyDescent="0.25">
      <c r="A50" s="44" t="s">
        <v>104</v>
      </c>
      <c r="B50" s="24" t="s">
        <v>103</v>
      </c>
      <c r="C50" s="25">
        <v>1435</v>
      </c>
      <c r="D50" s="10"/>
      <c r="E50" s="97">
        <f t="shared" si="3"/>
        <v>0</v>
      </c>
    </row>
    <row r="51" spans="1:5" x14ac:dyDescent="0.25">
      <c r="A51" s="67" t="s">
        <v>26</v>
      </c>
      <c r="B51" s="67"/>
      <c r="C51" s="67"/>
      <c r="D51" s="9" t="s">
        <v>27</v>
      </c>
      <c r="E51" s="97">
        <f>IF(SUM(D8:D10)=0,0,SUM(E8:E50)/SUM(D8:D10))</f>
        <v>0</v>
      </c>
    </row>
    <row r="52" spans="1:5" ht="18.75" x14ac:dyDescent="0.3">
      <c r="A52" s="68" t="s">
        <v>28</v>
      </c>
      <c r="B52" s="68"/>
      <c r="C52" s="68"/>
      <c r="D52" s="68"/>
      <c r="E52" s="68"/>
    </row>
    <row r="53" spans="1:5" x14ac:dyDescent="0.25">
      <c r="A53" s="46" t="s">
        <v>29</v>
      </c>
      <c r="B53" s="46"/>
      <c r="C53" s="46"/>
      <c r="D53" s="46"/>
      <c r="E53" s="97">
        <f>ROUND(0.0035*E51,2)</f>
        <v>0</v>
      </c>
    </row>
    <row r="54" spans="1:5" x14ac:dyDescent="0.25">
      <c r="A54" s="46" t="s">
        <v>30</v>
      </c>
      <c r="B54" s="46"/>
      <c r="C54" s="46"/>
      <c r="D54" s="46"/>
      <c r="E54" s="97">
        <f>5*2.25</f>
        <v>11.25</v>
      </c>
    </row>
    <row r="55" spans="1:5" x14ac:dyDescent="0.25">
      <c r="A55" s="46" t="s">
        <v>46</v>
      </c>
      <c r="B55" s="46"/>
      <c r="C55" s="46"/>
      <c r="D55" s="46"/>
      <c r="E55" s="97">
        <v>18</v>
      </c>
    </row>
    <row r="56" spans="1:5" x14ac:dyDescent="0.25">
      <c r="A56" s="88" t="s">
        <v>31</v>
      </c>
      <c r="B56" s="89"/>
      <c r="C56" s="90"/>
      <c r="D56" s="9" t="s">
        <v>27</v>
      </c>
      <c r="E56" s="95">
        <f>IF(SUM(E51:E55)&lt;100,0,SUM(E51:E55))</f>
        <v>0</v>
      </c>
    </row>
    <row r="57" spans="1:5" x14ac:dyDescent="0.25">
      <c r="A57" s="88" t="s">
        <v>32</v>
      </c>
      <c r="B57" s="89"/>
      <c r="C57" s="90"/>
      <c r="D57" s="9" t="str">
        <f>IF(D8=0,"",IF(D8=1,"1 Vehicle",D8&amp;"Vehicles"))</f>
        <v/>
      </c>
      <c r="E57" s="95">
        <f>E56*SUM(D8:D10)</f>
        <v>0</v>
      </c>
    </row>
    <row r="58" spans="1:5" ht="18.75" x14ac:dyDescent="0.3">
      <c r="A58" s="64" t="s">
        <v>33</v>
      </c>
      <c r="B58" s="65"/>
      <c r="C58" s="65"/>
      <c r="D58" s="65"/>
      <c r="E58" s="66"/>
    </row>
    <row r="59" spans="1:5" x14ac:dyDescent="0.25">
      <c r="A59" s="12" t="s">
        <v>34</v>
      </c>
      <c r="B59" s="91"/>
      <c r="C59" s="91"/>
      <c r="D59" s="13" t="s">
        <v>35</v>
      </c>
      <c r="E59" s="98"/>
    </row>
    <row r="60" spans="1:5" x14ac:dyDescent="0.25">
      <c r="A60" s="12" t="s">
        <v>36</v>
      </c>
      <c r="B60" s="91"/>
      <c r="C60" s="91"/>
      <c r="D60" s="13" t="s">
        <v>37</v>
      </c>
      <c r="E60" s="98"/>
    </row>
    <row r="61" spans="1:5" x14ac:dyDescent="0.25">
      <c r="A61" s="12" t="s">
        <v>38</v>
      </c>
      <c r="B61" s="91"/>
      <c r="C61" s="91"/>
      <c r="D61" s="13" t="s">
        <v>39</v>
      </c>
      <c r="E61" s="98"/>
    </row>
    <row r="62" spans="1:5" ht="18.75" x14ac:dyDescent="0.3">
      <c r="A62" s="64" t="s">
        <v>40</v>
      </c>
      <c r="B62" s="65"/>
      <c r="C62" s="65"/>
      <c r="D62" s="65"/>
      <c r="E62" s="66"/>
    </row>
    <row r="63" spans="1:5" x14ac:dyDescent="0.25">
      <c r="A63" s="16" t="s">
        <v>42</v>
      </c>
      <c r="B63" s="80" t="s">
        <v>43</v>
      </c>
      <c r="C63" s="81"/>
      <c r="D63" s="17" t="s">
        <v>41</v>
      </c>
      <c r="E63" s="99">
        <v>310030443</v>
      </c>
    </row>
    <row r="64" spans="1:5" x14ac:dyDescent="0.25">
      <c r="A64" s="18" t="s">
        <v>36</v>
      </c>
      <c r="B64" s="82" t="s">
        <v>44</v>
      </c>
      <c r="C64" s="83"/>
      <c r="D64" s="83"/>
      <c r="E64" s="84"/>
    </row>
    <row r="65" spans="1:5" ht="15.75" thickBot="1" x14ac:dyDescent="0.3">
      <c r="A65" s="19" t="s">
        <v>38</v>
      </c>
      <c r="B65" s="85" t="s">
        <v>45</v>
      </c>
      <c r="C65" s="86"/>
      <c r="D65" s="86"/>
      <c r="E65" s="87"/>
    </row>
    <row r="66" spans="1:5" ht="15.75" thickTop="1" x14ac:dyDescent="0.25"/>
  </sheetData>
  <sheetProtection algorithmName="SHA-512" hashValue="dy7pSjK+CC/NMZGCMt1hjFMKhodZVCnSYM/4wuYNnd2dyBlNUBfGOCHs7nhyEck1mXeGSyw+PvIHftfoK18nqQ==" saltValue="9G5TrZrUo5btOVDN4MfgGw==" spinCount="100000" sheet="1" objects="1" scenarios="1"/>
  <mergeCells count="27">
    <mergeCell ref="A20:E20"/>
    <mergeCell ref="A62:E62"/>
    <mergeCell ref="B63:C63"/>
    <mergeCell ref="B64:E64"/>
    <mergeCell ref="B65:E65"/>
    <mergeCell ref="A56:C56"/>
    <mergeCell ref="A57:C57"/>
    <mergeCell ref="A58:E58"/>
    <mergeCell ref="B59:C59"/>
    <mergeCell ref="B60:C60"/>
    <mergeCell ref="B61:C61"/>
    <mergeCell ref="A55:D55"/>
    <mergeCell ref="A1:E1"/>
    <mergeCell ref="A2:E2"/>
    <mergeCell ref="A3:E3"/>
    <mergeCell ref="D5:E5"/>
    <mergeCell ref="A6:E6"/>
    <mergeCell ref="A11:E11"/>
    <mergeCell ref="A13:E13"/>
    <mergeCell ref="A51:C51"/>
    <mergeCell ref="A52:E52"/>
    <mergeCell ref="A53:D53"/>
    <mergeCell ref="A54:D54"/>
    <mergeCell ref="A34:E34"/>
    <mergeCell ref="C12:D12"/>
    <mergeCell ref="A32:E32"/>
    <mergeCell ref="A33:E33"/>
  </mergeCells>
  <dataValidations disablePrompts="1" count="1">
    <dataValidation type="list" allowBlank="1" showInputMessage="1" showErrorMessage="1" error="Only Yes or No may be entered." sqref="D35:D50 D15:D19 D22:D31">
      <formula1>"Yes, No"</formula1>
    </dataValidation>
  </dataValidations>
  <pageMargins left="0.45" right="0.45" top="0.75" bottom="0.75" header="0.3" footer="0.3"/>
  <pageSetup scale="97" fitToHeight="0" orientation="portrait" r:id="rId1"/>
  <headerFooter>
    <oddHeader xml:space="preserve">&amp;CPO# ____________________________&amp;R7/25/2025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90375201E3F8418434AE71ACD52813" ma:contentTypeVersion="0" ma:contentTypeDescription="Create a new document." ma:contentTypeScope="" ma:versionID="e85fbd2aa0994b6491f5f2381f1de6f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01261B-E033-4BD6-9737-EE6FAA9AA9C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88464BE-EAF8-4459-9845-33D7DCE68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46380F7-CF4A-4452-A5A8-7378D54053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OTS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State of Louisiana</dc:creator>
  <cp:lastModifiedBy>Amy Gotreaux</cp:lastModifiedBy>
  <cp:lastPrinted>2024-01-05T19:01:50Z</cp:lastPrinted>
  <dcterms:created xsi:type="dcterms:W3CDTF">2019-01-03T17:32:27Z</dcterms:created>
  <dcterms:modified xsi:type="dcterms:W3CDTF">2025-08-01T20:44:41Z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0x0101001890375201E3F8418434AE71ACD52813</vt:lpwstr>
  </property>
  <property fmtid="{D5CDD505-2E9C-101B-9397-08002B2CF9AE}" pid="3" name="Order">
    <vt:r8>161300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ies>
</file>