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8F05F666-8F75-49BD-9FCF-2AD60A0DE807}" xr6:coauthVersionLast="47" xr6:coauthVersionMax="47" xr10:uidLastSave="{00000000-0000-0000-0000-000000000000}"/>
  <bookViews>
    <workbookView xWindow="28680" yWindow="-120" windowWidth="29040" windowHeight="15720" xr2:uid="{00000000-000D-0000-FFFF-FFFF00000000}"/>
  </bookViews>
  <sheets>
    <sheet name="Line 57 - Cherokee Laredo" sheetId="3" r:id="rId1"/>
    <sheet name="Instructions" sheetId="4" r:id="rId2"/>
  </sheets>
  <definedNames>
    <definedName name="_xlnm.Print_Area" localSheetId="0">'Line 57 - Cherokee Laredo'!$A$2:$E$35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 l="1"/>
  <c r="E20" i="3"/>
  <c r="E18" i="3"/>
  <c r="E17" i="3"/>
  <c r="E21" i="3" s="1"/>
  <c r="E10" i="3" l="1"/>
  <c r="D27" i="3" l="1"/>
  <c r="E7" i="3"/>
  <c r="E23" i="3" s="1"/>
  <c r="E26" i="3" l="1"/>
  <c r="E27" i="3" s="1"/>
</calcChain>
</file>

<file path=xl/sharedStrings.xml><?xml version="1.0" encoding="utf-8"?>
<sst xmlns="http://schemas.openxmlformats.org/spreadsheetml/2006/main" count="76" uniqueCount="66">
  <si>
    <t>PO #_______________________________</t>
  </si>
  <si>
    <t>This spreadsheet is not a purchase order</t>
  </si>
  <si>
    <t>Jeep Grand Cherokee Laredo</t>
  </si>
  <si>
    <t>Contract Line</t>
  </si>
  <si>
    <t>Delivery ARO</t>
  </si>
  <si>
    <t>90 Days</t>
  </si>
  <si>
    <t>State Contract Number</t>
  </si>
  <si>
    <t>Vendor</t>
  </si>
  <si>
    <t>Premier Dodge</t>
  </si>
  <si>
    <t>Base Vehicle</t>
  </si>
  <si>
    <t>Vehicle Description</t>
  </si>
  <si>
    <t>Order Code</t>
  </si>
  <si>
    <t>Unit Price</t>
  </si>
  <si>
    <t>Quantity</t>
  </si>
  <si>
    <t>Extended Price</t>
  </si>
  <si>
    <t>4x2-2 Row-5 Passenger 3.6 V6</t>
  </si>
  <si>
    <t>WLTH74-22D</t>
  </si>
  <si>
    <t>Optional Configuration</t>
  </si>
  <si>
    <t>Description</t>
  </si>
  <si>
    <t>4x4-2 Row-5 Passenger 3.6 V6</t>
  </si>
  <si>
    <t>WLJH74-22D</t>
  </si>
  <si>
    <t>4x2-3 Row-6 Passenger 3.6 V6</t>
  </si>
  <si>
    <t>WLTH75-22D</t>
  </si>
  <si>
    <t>4x4-3 Row-6 Passenger 3.6 V6</t>
  </si>
  <si>
    <t>WLJH75-22D</t>
  </si>
  <si>
    <t>Exterior Colors</t>
  </si>
  <si>
    <t>PW7 Bright White (N/C)</t>
  </si>
  <si>
    <t xml:space="preserve"> </t>
  </si>
  <si>
    <t>Optional Equipment</t>
  </si>
  <si>
    <t>Option Description</t>
  </si>
  <si>
    <t>Option Code</t>
  </si>
  <si>
    <t>Option Unit Price</t>
  </si>
  <si>
    <t>Add Option</t>
  </si>
  <si>
    <t>Trailer Tow Group (Class IV Hitch, Wiring, Full Size Spare</t>
  </si>
  <si>
    <t>ABR</t>
  </si>
  <si>
    <t>Mopar Side Steps: Black</t>
  </si>
  <si>
    <t>MRU</t>
  </si>
  <si>
    <t>Mopar Finishing: Splash Guards Front/Rear</t>
  </si>
  <si>
    <t>ACX</t>
  </si>
  <si>
    <t>2nd Row Bench Seat: 7 Passenger (3 Row/LWB Only)</t>
  </si>
  <si>
    <t>CF1</t>
  </si>
  <si>
    <t>N/C</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</si>
  <si>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</si>
  <si>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</si>
  <si>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</si>
  <si>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</si>
  <si>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</si>
  <si>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</si>
  <si>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</si>
  <si>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</si>
  <si>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</si>
  <si>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</si>
  <si>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</si>
  <si>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</si>
  <si>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Requisition No</t>
  </si>
  <si>
    <t>Email:</t>
  </si>
  <si>
    <t>Shopping Cart</t>
  </si>
  <si>
    <t>Vendor Information</t>
  </si>
  <si>
    <t>Premier Chrysler Dodge Jeep</t>
  </si>
  <si>
    <t>Benjamin Broitman</t>
  </si>
  <si>
    <t xml:space="preserve">Vendor No. </t>
  </si>
  <si>
    <t>504-352-8216</t>
  </si>
  <si>
    <t>bbroitman@premierdcjofneworleans.com</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</si>
  <si>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</si>
  <si>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</si>
  <si>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57A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</si>
</sst>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lt;=9999999]###\-####;\(###\)\ ###\-####"/>
  </numFmts>
  <fonts count="10"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0" fontId="7" fillId="0" borderId="8" xfId="0" applyFont="1" applyBorder="1" applyAlignment="1" applyProtection="1">
      <alignment horizontal="center" wrapText="1"/>
      <protection hidden="1"/>
    </xf>
    <xf numFmtId="0" fontId="1" fillId="0" borderId="0" xfId="0" applyFont="1" applyAlignment="1">
      <alignment horizontal="right" vertical="top"/>
    </xf>
    <xf numFmtId="0" fontId="1" fillId="0" borderId="0" xfId="0" applyFont="1" applyAlignment="1">
      <alignment horizontal="center"/>
    </xf>
    <xf numFmtId="164" fontId="0" fillId="0" borderId="0" xfId="0" applyNumberFormat="1"/>
    <xf numFmtId="0" fontId="0" fillId="0" borderId="0" xfId="0" applyAlignment="1">
      <alignment horizontal="left"/>
    </xf>
    <xf numFmtId="0" fontId="0" fillId="0" borderId="0" xfId="0" applyAlignment="1">
      <alignment horizontal="center"/>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xf numFmtId="0" fontId="1" fillId="0" borderId="0" xfId="0" applyFont="1"/>
    <xf numFmtId="14" fontId="1" fillId="0" borderId="0" xfId="0" applyNumberFormat="1" applyFont="1" applyAlignment="1">
      <alignment horizontal="right"/>
    </xf>
    <xf numFmtId="44" fontId="0" fillId="0" borderId="6" xfId="0" applyNumberFormat="1" applyBorder="1" applyProtection="1">
      <protection hidden="1"/>
    </xf>
    <xf numFmtId="8" fontId="5" fillId="5" borderId="24" xfId="0" applyNumberFormat="1" applyFont="1" applyFill="1" applyBorder="1" applyAlignment="1" applyProtection="1">
      <alignment horizontal="centerContinuous" wrapText="1"/>
      <protection hidden="1"/>
    </xf>
    <xf numFmtId="0" fontId="0" fillId="0" borderId="17" xfId="0" applyBorder="1" applyAlignment="1" applyProtection="1">
      <alignment wrapText="1"/>
      <protection hidden="1"/>
    </xf>
    <xf numFmtId="6" fontId="0" fillId="0" borderId="17" xfId="1" applyNumberFormat="1" applyFont="1" applyBorder="1" applyProtection="1">
      <protection hidden="1"/>
    </xf>
    <xf numFmtId="8" fontId="0" fillId="0" borderId="17" xfId="1" applyNumberFormat="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showWhiteSpace="0" view="pageLayout" zoomScaleNormal="100" workbookViewId="0">
      <selection activeCell="D10" sqref="D10"/>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82" customFormat="1" ht="15.75" thickBot="1" x14ac:dyDescent="0.3">
      <c r="A1" s="82" t="s">
        <v>0</v>
      </c>
      <c r="E1" s="83">
        <v>46327</v>
      </c>
    </row>
    <row r="2" spans="1:5" ht="27.2" customHeight="1" thickTop="1" thickBot="1" x14ac:dyDescent="0.35">
      <c r="A2" s="22" t="s">
        <v>1</v>
      </c>
      <c r="B2" s="23"/>
      <c r="C2" s="23"/>
      <c r="D2" s="23"/>
      <c r="E2" s="24"/>
    </row>
    <row r="3" spans="1:5" ht="42.75" thickBot="1" x14ac:dyDescent="0.4">
      <c r="A3" s="71" t="s">
        <v>2</v>
      </c>
      <c r="B3" s="1" t="s">
        <v>3</v>
      </c>
      <c r="C3" s="2" t="s">
        <v>65</v>
      </c>
      <c r="D3" s="1" t="s">
        <v>4</v>
      </c>
      <c r="E3" s="14" t="s">
        <v>5</v>
      </c>
    </row>
    <row r="4" spans="1:5" ht="15.75" thickBot="1" x14ac:dyDescent="0.3">
      <c r="A4" s="3" t="s">
        <v>6</v>
      </c>
      <c r="B4" s="1">
        <v>4400036793</v>
      </c>
      <c r="C4" s="1" t="s">
        <v>7</v>
      </c>
      <c r="D4" s="20" t="s">
        <v>8</v>
      </c>
      <c r="E4" s="21"/>
    </row>
    <row r="5" spans="1:5" ht="21" x14ac:dyDescent="0.35">
      <c r="A5" s="25" t="s">
        <v>9</v>
      </c>
      <c r="B5" s="26"/>
      <c r="C5" s="26"/>
      <c r="D5" s="26"/>
      <c r="E5" s="27"/>
    </row>
    <row r="6" spans="1:5" x14ac:dyDescent="0.25">
      <c r="A6" s="4" t="s">
        <v>10</v>
      </c>
      <c r="B6" s="5" t="s">
        <v>11</v>
      </c>
      <c r="C6" s="5" t="s">
        <v>12</v>
      </c>
      <c r="D6" s="5" t="s">
        <v>13</v>
      </c>
      <c r="E6" s="6" t="s">
        <v>14</v>
      </c>
    </row>
    <row r="7" spans="1:5" x14ac:dyDescent="0.25">
      <c r="A7" s="7" t="s">
        <v>15</v>
      </c>
      <c r="B7" s="8" t="s">
        <v>16</v>
      </c>
      <c r="C7" s="9">
        <v>39599</v>
      </c>
      <c r="D7" s="10"/>
      <c r="E7" s="11">
        <f>$C7*D7</f>
        <v>0</v>
      </c>
    </row>
    <row r="8" spans="1:5" ht="18.75" x14ac:dyDescent="0.3">
      <c r="A8" s="77" t="s">
        <v>17</v>
      </c>
      <c r="B8" s="78"/>
      <c r="C8" s="78"/>
      <c r="D8" s="78"/>
      <c r="E8" s="79"/>
    </row>
    <row r="9" spans="1:5" x14ac:dyDescent="0.25">
      <c r="A9" s="80" t="s">
        <v>18</v>
      </c>
      <c r="B9" s="61" t="s">
        <v>11</v>
      </c>
      <c r="C9" s="61" t="s">
        <v>12</v>
      </c>
      <c r="D9" s="61" t="s">
        <v>13</v>
      </c>
      <c r="E9" s="62" t="s">
        <v>14</v>
      </c>
    </row>
    <row r="10" spans="1:5" x14ac:dyDescent="0.25">
      <c r="A10" s="63" t="s">
        <v>19</v>
      </c>
      <c r="B10" s="70" t="s">
        <v>20</v>
      </c>
      <c r="C10" s="81">
        <v>41559</v>
      </c>
      <c r="D10" s="65"/>
      <c r="E10" s="66">
        <f t="shared" ref="E10" si="0">$C10*D10</f>
        <v>0</v>
      </c>
    </row>
    <row r="11" spans="1:5" x14ac:dyDescent="0.25">
      <c r="A11" s="86" t="s">
        <v>21</v>
      </c>
      <c r="B11" s="70" t="s">
        <v>22</v>
      </c>
      <c r="C11" s="87">
        <v>41559</v>
      </c>
      <c r="D11" s="65"/>
      <c r="E11" s="84"/>
    </row>
    <row r="12" spans="1:5" x14ac:dyDescent="0.25">
      <c r="A12" s="86" t="s">
        <v>23</v>
      </c>
      <c r="B12" s="70" t="s">
        <v>24</v>
      </c>
      <c r="C12" s="88">
        <v>43519</v>
      </c>
      <c r="D12" s="65"/>
      <c r="E12" s="84"/>
    </row>
    <row r="13" spans="1:5" ht="18.75" x14ac:dyDescent="0.3">
      <c r="A13" s="28" t="s">
        <v>25</v>
      </c>
      <c r="B13" s="29"/>
      <c r="C13" s="29"/>
      <c r="D13" s="29"/>
      <c r="E13" s="30"/>
    </row>
    <row r="14" spans="1:5" s="16" customFormat="1" ht="15" customHeight="1" x14ac:dyDescent="0.25">
      <c r="A14" s="15" t="s">
        <v>26</v>
      </c>
      <c r="B14" s="19"/>
      <c r="C14" s="34" t="s">
        <v>27</v>
      </c>
      <c r="D14" s="85" t="s">
        <v>27</v>
      </c>
      <c r="E14" s="19" t="s">
        <v>27</v>
      </c>
    </row>
    <row r="15" spans="1:5" ht="18.75" x14ac:dyDescent="0.3">
      <c r="A15" s="57" t="s">
        <v>28</v>
      </c>
      <c r="B15" s="58"/>
      <c r="C15" s="58"/>
      <c r="D15" s="58"/>
      <c r="E15" s="59"/>
    </row>
    <row r="16" spans="1:5" x14ac:dyDescent="0.25">
      <c r="A16" s="60" t="s">
        <v>29</v>
      </c>
      <c r="B16" s="61" t="s">
        <v>30</v>
      </c>
      <c r="C16" s="61" t="s">
        <v>31</v>
      </c>
      <c r="D16" s="61" t="s">
        <v>32</v>
      </c>
      <c r="E16" s="62" t="s">
        <v>14</v>
      </c>
    </row>
    <row r="17" spans="1:5" ht="30" x14ac:dyDescent="0.25">
      <c r="A17" s="63" t="s">
        <v>33</v>
      </c>
      <c r="B17" s="64" t="s">
        <v>34</v>
      </c>
      <c r="C17" s="67">
        <v>896</v>
      </c>
      <c r="D17" s="65"/>
      <c r="E17" s="66">
        <f>IF(D17="YES",$C17*SUM(D7:D12),0)</f>
        <v>0</v>
      </c>
    </row>
    <row r="18" spans="1:5" x14ac:dyDescent="0.25">
      <c r="A18" s="63" t="s">
        <v>35</v>
      </c>
      <c r="B18" s="64" t="s">
        <v>36</v>
      </c>
      <c r="C18" s="67">
        <v>788</v>
      </c>
      <c r="D18" s="65"/>
      <c r="E18" s="66">
        <f>IF(D18="YES",$C18*SUM(D7:D12),0)</f>
        <v>0</v>
      </c>
    </row>
    <row r="19" spans="1:5" ht="30" x14ac:dyDescent="0.25">
      <c r="A19" s="63" t="s">
        <v>37</v>
      </c>
      <c r="B19" s="64" t="s">
        <v>38</v>
      </c>
      <c r="C19" s="67">
        <v>473</v>
      </c>
      <c r="D19" s="65"/>
      <c r="E19" s="66">
        <f>IF(D19="YES",$C19*SUM(D7:D12),0)</f>
        <v>0</v>
      </c>
    </row>
    <row r="20" spans="1:5" ht="30" x14ac:dyDescent="0.25">
      <c r="A20" s="63" t="s">
        <v>39</v>
      </c>
      <c r="B20" s="64" t="s">
        <v>40</v>
      </c>
      <c r="C20" s="67" t="s">
        <v>41</v>
      </c>
      <c r="D20" s="65"/>
      <c r="E20" s="66">
        <f>IF(D20="YES",$C20*SUM(D7:D12),0)</f>
        <v>0</v>
      </c>
    </row>
    <row r="21" spans="1:5" x14ac:dyDescent="0.25">
      <c r="A21" s="68" t="s">
        <v>42</v>
      </c>
      <c r="B21" s="69"/>
      <c r="C21" s="69"/>
      <c r="D21" s="70" t="s">
        <v>43</v>
      </c>
      <c r="E21" s="66">
        <f>IF(SUM(D7:D13)=0,0,SUM(E7:E12,E17:E20)/SUM(D7:D12))</f>
        <v>0</v>
      </c>
    </row>
    <row r="22" spans="1:5" ht="18.75" x14ac:dyDescent="0.3">
      <c r="A22" s="31" t="s">
        <v>44</v>
      </c>
      <c r="B22" s="32"/>
      <c r="C22" s="32"/>
      <c r="D22" s="32"/>
      <c r="E22" s="33"/>
    </row>
    <row r="23" spans="1:5" x14ac:dyDescent="0.25">
      <c r="A23" s="35" t="s">
        <v>45</v>
      </c>
      <c r="B23" s="36"/>
      <c r="C23" s="36"/>
      <c r="D23" s="36"/>
      <c r="E23" s="11">
        <f>ROUND(0.0035*E21,2)</f>
        <v>0</v>
      </c>
    </row>
    <row r="24" spans="1:5" x14ac:dyDescent="0.25">
      <c r="A24" s="35" t="s">
        <v>46</v>
      </c>
      <c r="B24" s="36"/>
      <c r="C24" s="36"/>
      <c r="D24" s="36"/>
      <c r="E24" s="11">
        <v>11.25</v>
      </c>
    </row>
    <row r="25" spans="1:5" x14ac:dyDescent="0.25">
      <c r="A25" s="35" t="s">
        <v>47</v>
      </c>
      <c r="B25" s="36"/>
      <c r="C25" s="36"/>
      <c r="D25" s="36"/>
      <c r="E25" s="11">
        <v>18</v>
      </c>
    </row>
    <row r="26" spans="1:5" x14ac:dyDescent="0.25">
      <c r="A26" s="35" t="s">
        <v>48</v>
      </c>
      <c r="B26" s="36"/>
      <c r="C26" s="36"/>
      <c r="D26" s="8" t="s">
        <v>43</v>
      </c>
      <c r="E26" s="11">
        <f>IF(SUM(E21:E25)&lt;100,0,SUM(E21:E25))</f>
        <v>0</v>
      </c>
    </row>
    <row r="27" spans="1:5" ht="15.75" thickBot="1" x14ac:dyDescent="0.3">
      <c r="A27" s="37" t="s">
        <v>49</v>
      </c>
      <c r="B27" s="38"/>
      <c r="C27" s="38"/>
      <c r="D27" s="12" t="str">
        <f>IF(SUM(D7:D7)=0,"",IF(SUM(D7:D7)=1,"1 Vehicle",SUM(D7:D7)&amp;" Vehicles"))</f>
        <v/>
      </c>
      <c r="E27" s="13">
        <f>E26*SUM(D7:D7)</f>
        <v>0</v>
      </c>
    </row>
    <row r="28" spans="1:5" ht="19.5" thickTop="1" x14ac:dyDescent="0.3">
      <c r="A28" s="39" t="s">
        <v>50</v>
      </c>
      <c r="B28" s="40"/>
      <c r="C28" s="40"/>
      <c r="D28" s="40"/>
      <c r="E28" s="41"/>
    </row>
    <row r="29" spans="1:5" x14ac:dyDescent="0.25">
      <c r="A29" s="44" t="s">
        <v>51</v>
      </c>
      <c r="B29" s="45"/>
      <c r="C29" s="45"/>
      <c r="D29" s="46" t="s">
        <v>52</v>
      </c>
      <c r="E29" s="47"/>
    </row>
    <row r="30" spans="1:5" x14ac:dyDescent="0.25">
      <c r="A30" s="48" t="s">
        <v>53</v>
      </c>
      <c r="B30" s="43"/>
      <c r="C30" s="43"/>
      <c r="D30" s="42" t="s">
        <v>54</v>
      </c>
      <c r="E30" s="49"/>
    </row>
    <row r="31" spans="1:5" x14ac:dyDescent="0.25">
      <c r="A31" s="53" t="s">
        <v>55</v>
      </c>
      <c r="B31" s="54"/>
      <c r="C31" s="54"/>
      <c r="D31" s="55" t="s">
        <v>56</v>
      </c>
      <c r="E31" s="56"/>
    </row>
    <row r="32" spans="1:5" ht="18.75" x14ac:dyDescent="0.3">
      <c r="A32" s="50" t="s">
        <v>57</v>
      </c>
      <c r="B32" s="51"/>
      <c r="C32" s="51"/>
      <c r="D32" s="51"/>
      <c r="E32" s="52"/>
    </row>
    <row r="33" spans="1:5" x14ac:dyDescent="0.25">
      <c r="A33" s="72" t="s">
        <v>58</v>
      </c>
      <c r="B33" t="s">
        <v>59</v>
      </c>
      <c r="D33" t="s">
        <v>60</v>
      </c>
      <c r="E33" s="73">
        <v>310300706</v>
      </c>
    </row>
    <row r="34" spans="1:5" x14ac:dyDescent="0.25">
      <c r="A34" s="42" t="s">
        <v>53</v>
      </c>
      <c r="B34" s="74" t="s">
        <v>61</v>
      </c>
      <c r="C34" s="74"/>
      <c r="D34" s="74"/>
      <c r="E34" s="74"/>
    </row>
    <row r="35" spans="1:5" x14ac:dyDescent="0.25">
      <c r="A35" s="42" t="s">
        <v>55</v>
      </c>
      <c r="B35" s="75" t="s">
        <v>62</v>
      </c>
      <c r="C35" s="76"/>
      <c r="D35" s="76"/>
      <c r="E35" s="76"/>
    </row>
  </sheetData>
  <sheetProtection algorithmName="SHA-512" hashValue="JuIwLPDsJvpSvVrx2bCZNBKmTuV5ZgG76HRebusZiACzUg3tDrBzRaNydaRQSFX+j3wLdOZaYxq8YEBUN1qU1Q==" saltValue="GEIa8iJvMqyZPbshfzYQ5g==" spinCount="100000" sheet="1" formatColumns="0" formatRows="0"/>
  <dataValidations count="4">
    <dataValidation type="list" allowBlank="1" showInputMessage="1" showErrorMessage="1" error="Only Yes or No may be entered." sqref="D17:D20" xr:uid="{98332969-AB34-41BB-8802-90943BC5D99B}">
      <formula1>"Yes, No"</formula1>
    </dataValidation>
    <dataValidation type="custom" allowBlank="1" showInputMessage="1" showErrorMessage="1" error="Only one Vehicle Configuration may be entered." sqref="D10" xr:uid="{F5DD425A-DB3B-4E3D-AE20-1AAD639D538B}">
      <formula1>IF(SUM(D7,D13,D14)=0,TRUE,FALSE)</formula1>
    </dataValidation>
    <dataValidation type="custom" allowBlank="1" showInputMessage="1" showErrorMessage="1" error="Only one Vehicle Configuration may be entered." sqref="D11" xr:uid="{D9F1EA7F-6236-4AD7-8AA7-26E98F8B6B34}">
      <formula1>IF(SUM(D8,D14,#REF!)=0,TRUE,FALSE)</formula1>
    </dataValidation>
    <dataValidation type="custom" allowBlank="1" showInputMessage="1" showErrorMessage="1" error="Only one Vehicle Configuration may be entered." sqref="D12" xr:uid="{182E4ADD-7D62-46AB-811C-4B86ED0E6F05}">
      <formula1>IF(SUM(D9,#REF!,D15)=0,TRUE,FALSE)</formula1>
    </dataValidation>
  </dataValidations>
  <pageMargins left="0.7" right="0.7" top="0.75" bottom="0.75" header="0.3" footer="0.3"/>
  <pageSetup scale="91" fitToHeight="0" orientation="portrait" r:id="rId1"/>
  <headerFooter>
    <oddHeader xml:space="preserve">&amp;R10/1/2026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63</v>
      </c>
    </row>
    <row r="2" spans="1:1" ht="153.6" customHeight="1" thickBot="1" x14ac:dyDescent="0.3">
      <c r="A2" s="18"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57 - Cherokee Laredo</vt:lpstr>
      <vt:lpstr>Instructions</vt:lpstr>
      <vt:lpstr>'Line 57 - Cherokee Laredo'!Print_Area</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2026-10-19T20:56:26Z</dcterms:modified>
  <cp:category/>
  <cp:contentStatus/>
</cp:coreProperties>
</file>