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G:\Category Management Teams\Team 3\Amy G files\Courtesy Ford - Current Status &amp; Order Sheets\Order Sheets\"/>
    </mc:Choice>
  </mc:AlternateContent>
  <xr:revisionPtr revIDLastSave="0" documentId="8_{8B4347AD-96DC-4A3D-A54D-45875601F684}" xr6:coauthVersionLast="47" xr6:coauthVersionMax="47" xr10:uidLastSave="{00000000-0000-0000-0000-000000000000}"/>
  <bookViews>
    <workbookView xWindow="-120" yWindow="-120" windowWidth="29040" windowHeight="15720" xr2:uid="{00000000-000D-0000-FFFF-FFFF00000000}"/>
  </bookViews>
  <sheets>
    <sheet name="Line 73-F150 Crew" sheetId="1" r:id="rId1"/>
    <sheet name="Instruc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1" l="1"/>
  <c r="E32" i="1"/>
  <c r="E31" i="1"/>
  <c r="E29" i="1"/>
  <c r="E28" i="1"/>
  <c r="E24" i="1"/>
  <c r="D41" i="1" l="1"/>
  <c r="E34" i="1"/>
  <c r="E30" i="1"/>
  <c r="E33" i="1"/>
  <c r="E25" i="1"/>
  <c r="E26" i="1"/>
  <c r="E27" i="1"/>
  <c r="E11" i="1"/>
  <c r="E12" i="1"/>
  <c r="E13" i="1"/>
  <c r="E14" i="1"/>
  <c r="E15" i="1"/>
  <c r="E21" i="1" l="1"/>
  <c r="E10" i="1" l="1"/>
  <c r="E7" i="1" l="1"/>
  <c r="E37" i="1" l="1"/>
  <c r="E40" i="1" s="1"/>
  <c r="E41" i="1" s="1"/>
</calcChain>
</file>

<file path=xl/sharedStrings.xml><?xml version="1.0" encoding="utf-8"?>
<sst xmlns="http://schemas.openxmlformats.org/spreadsheetml/2006/main" count="106" uniqueCount="88">
  <si>
    <t>Unit Price</t>
  </si>
  <si>
    <t>Base Vehicle</t>
  </si>
  <si>
    <t>Vehicle Description</t>
  </si>
  <si>
    <t>Order Code</t>
  </si>
  <si>
    <t>Quantity</t>
  </si>
  <si>
    <t>Extended Price</t>
  </si>
  <si>
    <t>Optional Equipment</t>
  </si>
  <si>
    <t>Option Code</t>
  </si>
  <si>
    <t>Option Unit Price</t>
  </si>
  <si>
    <t>Add Option</t>
  </si>
  <si>
    <t>Description</t>
  </si>
  <si>
    <t>1 EA</t>
  </si>
  <si>
    <t>State Contract Number</t>
  </si>
  <si>
    <t>Vendor</t>
  </si>
  <si>
    <t>Optional Configuration</t>
  </si>
  <si>
    <t>Additional Costs</t>
  </si>
  <si>
    <t>0.35% Contract Administrative Fee</t>
  </si>
  <si>
    <t>Cost for Each Vehicle Plus Options</t>
  </si>
  <si>
    <t>Total Cost for Each Vehicle</t>
  </si>
  <si>
    <t>Total Cost for All Vehicles</t>
  </si>
  <si>
    <t>This spreadsheet is not a purchase order</t>
  </si>
  <si>
    <t>Available Exterior Colors</t>
  </si>
  <si>
    <t>Option Description</t>
  </si>
  <si>
    <t>LA Safety Inspection Sticker - 2 Year</t>
  </si>
  <si>
    <t>Spray-In Bedliner</t>
  </si>
  <si>
    <t>Daytime Running Lamps</t>
  </si>
  <si>
    <t>Cruise Control</t>
  </si>
  <si>
    <t xml:space="preserve">1) Only one vehicle configuration may be entered on each Order Sheet.  Use a separate Order Sheet for each different vehicle configuration being ordered.  The listed configurations are the only configurations available.  However, additional configurations may be added to the contract upon request.  To request additional configurations, contact the dealer or OSP.
2) Enter the number of vehicles being ordered in the tan boxes under either Base Vehicle or Optional Configurations. 
3) Under Available Exterior Colors, enter the number of vehicles in the tan boxes to the right of the desired color(s).  Multiple Colors may be ordered on one Order Sheet. 
4) Under Optional Equipment, select "Yes" in the tan box if the option is desired.  Leave blank or select "No" if the option is not desired.  The listed options are the only options available.  However, additional options may be added to the contract upon request.  To request an option be added to the contract, contact the dealer or OSP.
5) The cost per vehicle and total order cost will automatically calculate at the bottom of the Order Sheet.  </t>
  </si>
  <si>
    <t>Contract Line</t>
  </si>
  <si>
    <t>Delivery ARO</t>
  </si>
  <si>
    <t>Courtesy Ford</t>
  </si>
  <si>
    <t>Agency  Information</t>
  </si>
  <si>
    <t>LPAA Approval No</t>
  </si>
  <si>
    <t>Phone:</t>
  </si>
  <si>
    <t>Email:</t>
  </si>
  <si>
    <t>Shopping Cart</t>
  </si>
  <si>
    <t>Vendor Information</t>
  </si>
  <si>
    <t>Mike Solomon</t>
  </si>
  <si>
    <t xml:space="preserve">Vendor No. </t>
  </si>
  <si>
    <t>337-332-2145</t>
  </si>
  <si>
    <t>msolomon@courtesyautomotive.com</t>
  </si>
  <si>
    <t>76R</t>
  </si>
  <si>
    <t>LA DEQ Waste Tire Fee (5 tires X $2.25 each)</t>
  </si>
  <si>
    <t>Order Sheet Instructions</t>
  </si>
  <si>
    <t>18B</t>
  </si>
  <si>
    <t>Contact Name:</t>
  </si>
  <si>
    <t>Agency Name</t>
  </si>
  <si>
    <t>(JS) Iconic Silver</t>
  </si>
  <si>
    <t>(M7) Carbonized Gray</t>
  </si>
  <si>
    <t>(YZ) Oxford White</t>
  </si>
  <si>
    <t>Power Windows and Locks</t>
  </si>
  <si>
    <t>STD</t>
  </si>
  <si>
    <t>Rear Window Defroster w/Privacy Glass</t>
  </si>
  <si>
    <t>Running Boards, Black Platform</t>
  </si>
  <si>
    <t>50S</t>
  </si>
  <si>
    <t>Reverse Sensing System</t>
  </si>
  <si>
    <t>Class IV Trailer Hitch</t>
  </si>
  <si>
    <t>53B</t>
  </si>
  <si>
    <t>67T</t>
  </si>
  <si>
    <t>101A</t>
  </si>
  <si>
    <t>am</t>
  </si>
  <si>
    <t>E4</t>
  </si>
  <si>
    <t>W1K-995</t>
  </si>
  <si>
    <t>W1L-995</t>
  </si>
  <si>
    <t>Ford F-150 
Crew Cab</t>
  </si>
  <si>
    <t>Upcharge Exterior Colors</t>
  </si>
  <si>
    <t>Color Upcharge</t>
  </si>
  <si>
    <t>Vermilion Red (Fire Engine Red)</t>
  </si>
  <si>
    <t xml:space="preserve">RWD w/5.0L V8 </t>
  </si>
  <si>
    <t xml:space="preserve">4WD w/5.0L V8 </t>
  </si>
  <si>
    <t>4WD/LWB W/5.0L V8</t>
  </si>
  <si>
    <t>RWD w/ 3.5L Eco-boost</t>
  </si>
  <si>
    <t>4WD w/3.5l Eco-boost</t>
  </si>
  <si>
    <t>W1K-998</t>
  </si>
  <si>
    <t>W1L-998</t>
  </si>
  <si>
    <t>W1K-99P</t>
  </si>
  <si>
    <t>W1L-99P</t>
  </si>
  <si>
    <t>53T</t>
  </si>
  <si>
    <t>PO#_____________________________</t>
  </si>
  <si>
    <r>
      <t xml:space="preserve">Trailer Brake Controller: </t>
    </r>
    <r>
      <rPr>
        <sz val="9"/>
        <color rgb="FFFF0000"/>
        <rFont val="Calibri"/>
        <family val="2"/>
        <scheme val="minor"/>
      </rPr>
      <t>Only Available with 2.7L Ecoboot Not Avialable with 5.0 L OR 3.5L Ecoboost</t>
    </r>
  </si>
  <si>
    <r>
      <t>XL Power Equipment Group:</t>
    </r>
    <r>
      <rPr>
        <sz val="9"/>
        <rFont val="Calibri"/>
        <family val="2"/>
        <scheme val="minor"/>
      </rPr>
      <t xml:space="preserve"> Keyless Remotes, Power Tailgate, Cruise, Reverse Sensing System, 40/20/40 Front Seat (Cloth or Vinyl)</t>
    </r>
  </si>
  <si>
    <t>NC</t>
  </si>
  <si>
    <t>90-120 Days</t>
  </si>
  <si>
    <r>
      <t>Trailer Tow Package:</t>
    </r>
    <r>
      <rPr>
        <sz val="9"/>
        <color theme="1"/>
        <rFont val="Calibri"/>
        <family val="2"/>
        <scheme val="minor"/>
      </rPr>
      <t xml:space="preserve"> Brake Controller, Upgraded Bumper, 3.55 E-Locking Rear End/</t>
    </r>
    <r>
      <rPr>
        <b/>
        <sz val="9"/>
        <color rgb="FF00B050"/>
        <rFont val="Calibri"/>
        <family val="2"/>
        <scheme val="minor"/>
      </rPr>
      <t xml:space="preserve">Only Available with 5.0L V8 </t>
    </r>
    <r>
      <rPr>
        <sz val="9"/>
        <color rgb="FFFF0000"/>
        <rFont val="Calibri"/>
        <family val="2"/>
        <scheme val="minor"/>
      </rPr>
      <t xml:space="preserve">
</t>
    </r>
    <r>
      <rPr>
        <b/>
        <sz val="9"/>
        <color rgb="FFFF0000"/>
        <rFont val="Calibri"/>
        <family val="2"/>
        <scheme val="minor"/>
      </rPr>
      <t>Not Avialable with 2.7L Ecoboost</t>
    </r>
  </si>
  <si>
    <t>(UM) Agate Black</t>
  </si>
  <si>
    <t xml:space="preserve"> </t>
  </si>
  <si>
    <t>RWD w/ 3.0L Eco-boost</t>
  </si>
  <si>
    <t xml:space="preserve">4WD w/3.0L Eco-boost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</si>
</sst>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lt;=9999999]###\-####;\(###\)\ ###\-####"/>
  </numFmts>
  <fonts count="15" x14ac:knownFonts="1">
    <font>
      <sz val="11"/>
      <color theme="1"/>
      <name val="Calibri"/>
      <family val="2"/>
      <scheme val="minor"/>
    </font>
    <font>
      <sz val="11"/>
      <color theme="1"/>
      <name val="Calibri"/>
      <family val="2"/>
      <scheme val="minor"/>
    </font>
    <font>
      <b/>
      <u/>
      <sz val="14"/>
      <color rgb="FFFF0000"/>
      <name val="Calibri"/>
      <family val="2"/>
      <scheme val="minor"/>
    </font>
    <font>
      <sz val="11"/>
      <name val="Calibri"/>
      <family val="2"/>
      <scheme val="minor"/>
    </font>
    <font>
      <sz val="11"/>
      <color rgb="FFFF0000"/>
      <name val="Calibri"/>
      <family val="2"/>
      <scheme val="minor"/>
    </font>
    <font>
      <b/>
      <sz val="16"/>
      <name val="Calibri"/>
      <family val="2"/>
      <scheme val="minor"/>
    </font>
    <font>
      <b/>
      <sz val="11"/>
      <name val="Calibri"/>
      <family val="2"/>
      <scheme val="minor"/>
    </font>
    <font>
      <b/>
      <sz val="14"/>
      <name val="Calibri"/>
      <family val="2"/>
      <scheme val="minor"/>
    </font>
    <font>
      <b/>
      <sz val="11"/>
      <color theme="1"/>
      <name val="Calibri"/>
      <family val="2"/>
      <scheme val="minor"/>
    </font>
    <font>
      <b/>
      <sz val="14"/>
      <color theme="1"/>
      <name val="Calibri"/>
      <family val="2"/>
      <scheme val="minor"/>
    </font>
    <font>
      <sz val="9"/>
      <color rgb="FFFF0000"/>
      <name val="Calibri"/>
      <family val="2"/>
      <scheme val="minor"/>
    </font>
    <font>
      <sz val="9"/>
      <name val="Calibri"/>
      <family val="2"/>
      <scheme val="minor"/>
    </font>
    <font>
      <sz val="9"/>
      <color theme="1"/>
      <name val="Calibri"/>
      <family val="2"/>
      <scheme val="minor"/>
    </font>
    <font>
      <b/>
      <sz val="9"/>
      <color rgb="FF00B050"/>
      <name val="Calibri"/>
      <family val="2"/>
      <scheme val="minor"/>
    </font>
    <font>
      <b/>
      <sz val="9"/>
      <color rgb="FFFF0000"/>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s>
  <borders count="31">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89">
    <xf numFmtId="0" fontId="0" fillId="0" borderId="0" xfId="0"/>
    <xf numFmtId="0" fontId="3" fillId="0" borderId="0" xfId="0" applyFont="1"/>
    <xf numFmtId="0" fontId="6" fillId="0" borderId="10" xfId="0" applyFont="1" applyBorder="1" applyAlignment="1" applyProtection="1">
      <alignment horizontal="center"/>
      <protection hidden="1"/>
    </xf>
    <xf numFmtId="0" fontId="5" fillId="0" borderId="10" xfId="0" applyFont="1" applyBorder="1" applyAlignment="1" applyProtection="1">
      <alignment horizontal="center"/>
      <protection hidden="1"/>
    </xf>
    <xf numFmtId="0" fontId="6" fillId="0" borderId="9" xfId="0" applyFont="1" applyBorder="1" applyAlignment="1" applyProtection="1">
      <alignment horizontal="center"/>
      <protection hidden="1"/>
    </xf>
    <xf numFmtId="0" fontId="6" fillId="0" borderId="15" xfId="0" applyFont="1" applyBorder="1" applyProtection="1">
      <protection hidden="1"/>
    </xf>
    <xf numFmtId="0" fontId="6" fillId="0" borderId="16" xfId="0" applyFont="1" applyBorder="1" applyProtection="1">
      <protection hidden="1"/>
    </xf>
    <xf numFmtId="0" fontId="6" fillId="0" borderId="17" xfId="0" applyFont="1" applyBorder="1" applyProtection="1">
      <protection hidden="1"/>
    </xf>
    <xf numFmtId="0" fontId="3" fillId="0" borderId="15" xfId="0" applyFont="1" applyBorder="1" applyAlignment="1" applyProtection="1">
      <alignment wrapText="1"/>
      <protection hidden="1"/>
    </xf>
    <xf numFmtId="0" fontId="3" fillId="0" borderId="16" xfId="0" applyFont="1" applyBorder="1" applyProtection="1">
      <protection hidden="1"/>
    </xf>
    <xf numFmtId="44" fontId="3" fillId="0" borderId="16" xfId="1" applyFont="1" applyBorder="1" applyProtection="1">
      <protection hidden="1"/>
    </xf>
    <xf numFmtId="0" fontId="3" fillId="2" borderId="16" xfId="0" applyFont="1" applyFill="1" applyBorder="1" applyProtection="1">
      <protection locked="0"/>
    </xf>
    <xf numFmtId="44" fontId="3" fillId="0" borderId="17" xfId="0" applyNumberFormat="1" applyFont="1" applyBorder="1" applyProtection="1">
      <protection hidden="1"/>
    </xf>
    <xf numFmtId="0" fontId="6" fillId="0" borderId="15" xfId="0" applyFont="1" applyBorder="1" applyAlignment="1" applyProtection="1">
      <alignment wrapText="1"/>
      <protection hidden="1"/>
    </xf>
    <xf numFmtId="44" fontId="3" fillId="0" borderId="16" xfId="1" applyFont="1" applyBorder="1" applyAlignment="1" applyProtection="1">
      <protection hidden="1"/>
    </xf>
    <xf numFmtId="0" fontId="3" fillId="5" borderId="15" xfId="0" applyFont="1" applyFill="1" applyBorder="1" applyAlignment="1" applyProtection="1">
      <alignment wrapText="1"/>
      <protection hidden="1"/>
    </xf>
    <xf numFmtId="44" fontId="3" fillId="5" borderId="16" xfId="1" applyFont="1" applyFill="1" applyBorder="1" applyAlignment="1" applyProtection="1">
      <protection hidden="1"/>
    </xf>
    <xf numFmtId="44" fontId="3" fillId="0" borderId="17" xfId="0" applyNumberFormat="1" applyFont="1" applyBorder="1" applyAlignment="1" applyProtection="1">
      <alignment horizontal="center"/>
      <protection hidden="1"/>
    </xf>
    <xf numFmtId="44" fontId="3" fillId="5" borderId="16" xfId="1" applyFont="1" applyFill="1" applyBorder="1" applyAlignment="1" applyProtection="1">
      <alignment horizontal="right"/>
      <protection hidden="1"/>
    </xf>
    <xf numFmtId="0" fontId="5" fillId="0" borderId="8" xfId="0" applyFont="1" applyBorder="1" applyAlignment="1" applyProtection="1">
      <alignment horizontal="center"/>
      <protection hidden="1"/>
    </xf>
    <xf numFmtId="0" fontId="3" fillId="0" borderId="16" xfId="0" applyFont="1" applyBorder="1" applyAlignment="1" applyProtection="1">
      <alignment horizontal="center"/>
      <protection hidden="1"/>
    </xf>
    <xf numFmtId="0" fontId="5" fillId="0" borderId="7" xfId="0" applyFont="1" applyBorder="1" applyAlignment="1" applyProtection="1">
      <alignment horizontal="center" wrapText="1"/>
      <protection hidden="1"/>
    </xf>
    <xf numFmtId="0" fontId="0" fillId="0" borderId="15" xfId="0" applyBorder="1" applyAlignment="1" applyProtection="1">
      <alignment horizontal="center" wrapText="1"/>
      <protection hidden="1"/>
    </xf>
    <xf numFmtId="0" fontId="0" fillId="2" borderId="18" xfId="0" applyFill="1" applyBorder="1" applyAlignment="1" applyProtection="1">
      <alignment horizontal="center" wrapText="1"/>
      <protection locked="0"/>
    </xf>
    <xf numFmtId="0" fontId="0" fillId="2" borderId="16" xfId="0" applyFill="1" applyBorder="1" applyAlignment="1" applyProtection="1">
      <alignment horizontal="center" wrapText="1"/>
      <protection locked="0"/>
    </xf>
    <xf numFmtId="0" fontId="8" fillId="0" borderId="15" xfId="0" applyFont="1" applyBorder="1" applyProtection="1">
      <protection hidden="1"/>
    </xf>
    <xf numFmtId="0" fontId="8" fillId="0" borderId="16" xfId="0" applyFont="1" applyBorder="1" applyProtection="1">
      <protection hidden="1"/>
    </xf>
    <xf numFmtId="0" fontId="8" fillId="0" borderId="17" xfId="0" applyFont="1" applyBorder="1" applyProtection="1">
      <protection hidden="1"/>
    </xf>
    <xf numFmtId="0" fontId="0" fillId="0" borderId="15" xfId="0" applyBorder="1" applyAlignment="1" applyProtection="1">
      <alignment wrapText="1"/>
      <protection hidden="1"/>
    </xf>
    <xf numFmtId="0" fontId="0" fillId="0" borderId="16" xfId="0" applyBorder="1" applyAlignment="1" applyProtection="1">
      <alignment horizontal="center"/>
      <protection hidden="1"/>
    </xf>
    <xf numFmtId="44" fontId="0" fillId="0" borderId="16" xfId="1" applyFont="1" applyBorder="1" applyAlignment="1" applyProtection="1">
      <protection hidden="1"/>
    </xf>
    <xf numFmtId="0" fontId="0" fillId="2" borderId="16" xfId="0" applyFill="1" applyBorder="1" applyProtection="1">
      <protection locked="0"/>
    </xf>
    <xf numFmtId="44" fontId="0" fillId="0" borderId="17" xfId="0" applyNumberFormat="1" applyBorder="1" applyProtection="1">
      <protection hidden="1"/>
    </xf>
    <xf numFmtId="0" fontId="3" fillId="0" borderId="16" xfId="0" applyFont="1" applyBorder="1" applyAlignment="1" applyProtection="1">
      <alignment wrapText="1"/>
      <protection hidden="1"/>
    </xf>
    <xf numFmtId="0" fontId="6" fillId="0" borderId="0" xfId="0" applyFont="1"/>
    <xf numFmtId="14" fontId="6" fillId="0" borderId="0" xfId="0" applyNumberFormat="1" applyFont="1"/>
    <xf numFmtId="0" fontId="3" fillId="5" borderId="16" xfId="0" applyFont="1" applyFill="1" applyBorder="1" applyAlignment="1" applyProtection="1">
      <alignment wrapText="1"/>
      <protection hidden="1"/>
    </xf>
    <xf numFmtId="0" fontId="5" fillId="4" borderId="16" xfId="0" applyFont="1" applyFill="1" applyBorder="1" applyAlignment="1" applyProtection="1">
      <alignment horizontal="center"/>
      <protection hidden="1"/>
    </xf>
    <xf numFmtId="0" fontId="2" fillId="3" borderId="1" xfId="0" applyFont="1" applyFill="1" applyBorder="1" applyAlignment="1" applyProtection="1">
      <alignment horizontal="centerContinuous"/>
      <protection hidden="1"/>
    </xf>
    <xf numFmtId="0" fontId="4" fillId="3" borderId="2" xfId="0" applyFont="1" applyFill="1" applyBorder="1" applyAlignment="1" applyProtection="1">
      <alignment horizontal="centerContinuous"/>
      <protection hidden="1"/>
    </xf>
    <xf numFmtId="0" fontId="4" fillId="3" borderId="3" xfId="0" applyFont="1" applyFill="1" applyBorder="1" applyAlignment="1" applyProtection="1">
      <alignment horizontal="centerContinuous"/>
      <protection hidden="1"/>
    </xf>
    <xf numFmtId="0" fontId="5" fillId="4" borderId="12" xfId="0" applyFont="1" applyFill="1" applyBorder="1" applyAlignment="1" applyProtection="1">
      <alignment horizontal="centerContinuous"/>
      <protection hidden="1"/>
    </xf>
    <xf numFmtId="0" fontId="5" fillId="4" borderId="13" xfId="0" applyFont="1" applyFill="1" applyBorder="1" applyAlignment="1" applyProtection="1">
      <alignment horizontal="centerContinuous"/>
      <protection hidden="1"/>
    </xf>
    <xf numFmtId="0" fontId="5" fillId="4" borderId="14" xfId="0" applyFont="1" applyFill="1" applyBorder="1" applyAlignment="1" applyProtection="1">
      <alignment horizontal="centerContinuous"/>
      <protection hidden="1"/>
    </xf>
    <xf numFmtId="0" fontId="7" fillId="4" borderId="4" xfId="0" applyFont="1" applyFill="1" applyBorder="1" applyAlignment="1" applyProtection="1">
      <alignment horizontal="centerContinuous" wrapText="1"/>
      <protection hidden="1"/>
    </xf>
    <xf numFmtId="0" fontId="7" fillId="4" borderId="5" xfId="0" applyFont="1" applyFill="1" applyBorder="1" applyAlignment="1" applyProtection="1">
      <alignment horizontal="centerContinuous" wrapText="1"/>
      <protection hidden="1"/>
    </xf>
    <xf numFmtId="0" fontId="7" fillId="4" borderId="6" xfId="0" applyFont="1" applyFill="1" applyBorder="1" applyAlignment="1" applyProtection="1">
      <alignment horizontal="centerContinuous" wrapText="1"/>
      <protection hidden="1"/>
    </xf>
    <xf numFmtId="0" fontId="7" fillId="4" borderId="13" xfId="0" applyFont="1" applyFill="1" applyBorder="1" applyAlignment="1" applyProtection="1">
      <alignment horizontal="centerContinuous" wrapText="1"/>
      <protection hidden="1"/>
    </xf>
    <xf numFmtId="0" fontId="7" fillId="4" borderId="14" xfId="0" applyFont="1" applyFill="1" applyBorder="1" applyAlignment="1" applyProtection="1">
      <alignment horizontal="centerContinuous" wrapText="1"/>
      <protection hidden="1"/>
    </xf>
    <xf numFmtId="0" fontId="9" fillId="4" borderId="4" xfId="0" applyFont="1" applyFill="1" applyBorder="1" applyAlignment="1" applyProtection="1">
      <alignment horizontal="centerContinuous"/>
      <protection hidden="1"/>
    </xf>
    <xf numFmtId="0" fontId="9" fillId="4" borderId="5" xfId="0" applyFont="1" applyFill="1" applyBorder="1" applyAlignment="1" applyProtection="1">
      <alignment horizontal="centerContinuous"/>
      <protection hidden="1"/>
    </xf>
    <xf numFmtId="0" fontId="9" fillId="4" borderId="6" xfId="0" applyFont="1" applyFill="1" applyBorder="1" applyAlignment="1" applyProtection="1">
      <alignment horizontal="centerContinuous"/>
      <protection hidden="1"/>
    </xf>
    <xf numFmtId="0" fontId="7" fillId="4" borderId="4" xfId="0" applyFont="1" applyFill="1" applyBorder="1" applyAlignment="1" applyProtection="1">
      <alignment horizontal="centerContinuous"/>
      <protection hidden="1"/>
    </xf>
    <xf numFmtId="0" fontId="7" fillId="4" borderId="5" xfId="0" applyFont="1" applyFill="1" applyBorder="1" applyAlignment="1" applyProtection="1">
      <alignment horizontal="centerContinuous"/>
      <protection hidden="1"/>
    </xf>
    <xf numFmtId="0" fontId="7" fillId="4" borderId="6" xfId="0" applyFont="1" applyFill="1" applyBorder="1" applyAlignment="1" applyProtection="1">
      <alignment horizontal="centerContinuous"/>
      <protection hidden="1"/>
    </xf>
    <xf numFmtId="0" fontId="7" fillId="4" borderId="15" xfId="0" applyFont="1" applyFill="1" applyBorder="1" applyAlignment="1" applyProtection="1">
      <alignment horizontal="centerContinuous"/>
      <protection hidden="1"/>
    </xf>
    <xf numFmtId="0" fontId="7" fillId="4" borderId="16" xfId="0" applyFont="1" applyFill="1" applyBorder="1" applyAlignment="1" applyProtection="1">
      <alignment horizontal="centerContinuous"/>
      <protection hidden="1"/>
    </xf>
    <xf numFmtId="0" fontId="7" fillId="4" borderId="17" xfId="0" applyFont="1" applyFill="1" applyBorder="1" applyAlignment="1" applyProtection="1">
      <alignment horizontal="centerContinuous"/>
      <protection hidden="1"/>
    </xf>
    <xf numFmtId="0" fontId="6" fillId="0" borderId="11" xfId="0" applyFont="1" applyBorder="1" applyAlignment="1" applyProtection="1">
      <alignment horizontal="centerContinuous"/>
      <protection hidden="1"/>
    </xf>
    <xf numFmtId="0" fontId="3" fillId="0" borderId="8" xfId="0" applyFont="1" applyBorder="1" applyAlignment="1" applyProtection="1">
      <alignment horizontal="centerContinuous"/>
      <protection hidden="1"/>
    </xf>
    <xf numFmtId="0" fontId="0" fillId="0" borderId="19" xfId="0" applyBorder="1" applyAlignment="1" applyProtection="1">
      <alignment horizontal="centerContinuous" wrapText="1"/>
      <protection hidden="1"/>
    </xf>
    <xf numFmtId="0" fontId="0" fillId="0" borderId="20" xfId="0" applyBorder="1" applyAlignment="1" applyProtection="1">
      <alignment horizontal="centerContinuous" wrapText="1"/>
      <protection hidden="1"/>
    </xf>
    <xf numFmtId="0" fontId="3" fillId="0" borderId="15" xfId="0" applyFont="1" applyBorder="1" applyAlignment="1" applyProtection="1">
      <alignment horizontal="centerContinuous"/>
      <protection hidden="1"/>
    </xf>
    <xf numFmtId="0" fontId="3" fillId="0" borderId="16" xfId="0" applyFont="1" applyBorder="1" applyAlignment="1" applyProtection="1">
      <alignment horizontal="centerContinuous"/>
      <protection hidden="1"/>
    </xf>
    <xf numFmtId="0" fontId="7" fillId="4" borderId="21" xfId="0" applyFont="1" applyFill="1" applyBorder="1" applyAlignment="1" applyProtection="1">
      <alignment horizontal="centerContinuous"/>
      <protection hidden="1"/>
    </xf>
    <xf numFmtId="0" fontId="7" fillId="4" borderId="22" xfId="0" applyFont="1" applyFill="1" applyBorder="1" applyAlignment="1" applyProtection="1">
      <alignment horizontal="centerContinuous"/>
      <protection hidden="1"/>
    </xf>
    <xf numFmtId="0" fontId="7" fillId="4" borderId="23" xfId="0" applyFont="1" applyFill="1" applyBorder="1" applyAlignment="1" applyProtection="1">
      <alignment horizontal="centerContinuous"/>
      <protection hidden="1"/>
    </xf>
    <xf numFmtId="0" fontId="3" fillId="2" borderId="0" xfId="0" applyFont="1" applyFill="1" applyAlignment="1" applyProtection="1">
      <alignment wrapText="1"/>
      <protection locked="0"/>
    </xf>
    <xf numFmtId="0" fontId="3" fillId="5" borderId="0" xfId="0" applyFont="1" applyFill="1"/>
    <xf numFmtId="164" fontId="3" fillId="5" borderId="0" xfId="0" applyNumberFormat="1" applyFont="1" applyFill="1"/>
    <xf numFmtId="0" fontId="3" fillId="0" borderId="24" xfId="0" applyFont="1" applyBorder="1" applyAlignment="1">
      <alignment horizontal="right"/>
    </xf>
    <xf numFmtId="0" fontId="3" fillId="2" borderId="25" xfId="0" applyFont="1" applyFill="1" applyBorder="1" applyAlignment="1" applyProtection="1">
      <alignment wrapText="1"/>
      <protection locked="0"/>
    </xf>
    <xf numFmtId="0" fontId="3" fillId="0" borderId="25" xfId="0" applyFont="1" applyBorder="1"/>
    <xf numFmtId="0" fontId="3" fillId="2" borderId="26" xfId="0" applyFont="1" applyFill="1" applyBorder="1" applyAlignment="1" applyProtection="1">
      <alignment horizontal="left"/>
      <protection locked="0"/>
    </xf>
    <xf numFmtId="0" fontId="3" fillId="0" borderId="27" xfId="0" applyFont="1" applyBorder="1" applyAlignment="1">
      <alignment horizontal="right"/>
    </xf>
    <xf numFmtId="0" fontId="3" fillId="2" borderId="28" xfId="0" applyFont="1" applyFill="1" applyBorder="1" applyAlignment="1" applyProtection="1">
      <alignment horizontal="left" wrapText="1"/>
      <protection locked="0"/>
    </xf>
    <xf numFmtId="0" fontId="6" fillId="0" borderId="27" xfId="0" applyFont="1" applyBorder="1" applyAlignment="1">
      <alignment horizontal="right" wrapText="1"/>
    </xf>
    <xf numFmtId="0" fontId="6" fillId="5" borderId="28" xfId="0" applyFont="1" applyFill="1" applyBorder="1" applyAlignment="1">
      <alignment horizontal="center"/>
    </xf>
    <xf numFmtId="164" fontId="3" fillId="5" borderId="28" xfId="0" applyNumberFormat="1" applyFont="1" applyFill="1" applyBorder="1"/>
    <xf numFmtId="0" fontId="3" fillId="0" borderId="29" xfId="0" applyFont="1" applyBorder="1" applyAlignment="1">
      <alignment horizontal="right"/>
    </xf>
    <xf numFmtId="0" fontId="3" fillId="5" borderId="13" xfId="0" applyFont="1" applyFill="1" applyBorder="1"/>
    <xf numFmtId="0" fontId="3" fillId="5" borderId="30" xfId="0" applyFont="1" applyFill="1" applyBorder="1"/>
    <xf numFmtId="0" fontId="7" fillId="4" borderId="29" xfId="0" applyFont="1" applyFill="1" applyBorder="1" applyAlignment="1" applyProtection="1">
      <alignment horizontal="centerContinuous"/>
      <protection hidden="1"/>
    </xf>
    <xf numFmtId="0" fontId="7" fillId="4" borderId="13" xfId="0" applyFont="1" applyFill="1" applyBorder="1" applyAlignment="1" applyProtection="1">
      <alignment horizontal="centerContinuous"/>
      <protection hidden="1"/>
    </xf>
    <xf numFmtId="0" fontId="7" fillId="4" borderId="30" xfId="0" applyFont="1" applyFill="1" applyBorder="1" applyAlignment="1" applyProtection="1">
      <alignment horizontal="centerContinuous"/>
      <protection hidden="1"/>
    </xf>
    <xf numFmtId="0" fontId="3" fillId="2" borderId="13" xfId="0" applyFont="1" applyFill="1" applyBorder="1" applyAlignment="1" applyProtection="1">
      <alignment wrapText="1"/>
      <protection locked="0"/>
    </xf>
    <xf numFmtId="0" fontId="3" fillId="0" borderId="13" xfId="0" applyFont="1" applyBorder="1"/>
    <xf numFmtId="0" fontId="3" fillId="2" borderId="30" xfId="0" applyFont="1" applyFill="1" applyBorder="1" applyAlignment="1" applyProtection="1">
      <alignment horizontal="left"/>
      <protection locked="0"/>
    </xf>
    <xf numFmtId="44" fontId="3" fillId="0" borderId="16" xfId="1" applyFont="1" applyBorder="1" applyAlignment="1" applyProtection="1">
      <alignment horizontal="right"/>
      <protection hidden="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9"/>
  <sheetViews>
    <sheetView tabSelected="1" view="pageLayout" zoomScaleNormal="100" workbookViewId="0">
      <selection activeCell="E3" sqref="E3"/>
    </sheetView>
  </sheetViews>
  <sheetFormatPr defaultColWidth="8.85546875" defaultRowHeight="15" x14ac:dyDescent="0.25"/>
  <cols>
    <col min="1" max="1" width="34.42578125" style="1" bestFit="1" customWidth="1"/>
    <col min="2" max="2" width="14.42578125" style="1" customWidth="1"/>
    <col min="3" max="3" width="16.5703125" style="1" customWidth="1"/>
    <col min="4" max="4" width="17.42578125" style="1" bestFit="1" customWidth="1"/>
    <col min="5" max="5" width="16.5703125" style="1" customWidth="1"/>
    <col min="6" max="16384" width="8.85546875" style="1"/>
  </cols>
  <sheetData>
    <row r="1" spans="1:5" s="34" customFormat="1" ht="15.75" thickBot="1" x14ac:dyDescent="0.3">
      <c r="A1" s="34" t="s">
        <v>78</v>
      </c>
      <c r="E1" s="35">
        <v>46248</v>
      </c>
    </row>
    <row r="2" spans="1:5" ht="27.2" customHeight="1" thickTop="1" thickBot="1" x14ac:dyDescent="0.35">
      <c r="A2" s="38" t="s">
        <v>20</v>
      </c>
      <c r="B2" s="39"/>
      <c r="C2" s="39"/>
      <c r="D2" s="39"/>
      <c r="E2" s="40"/>
    </row>
    <row r="3" spans="1:5" ht="42.75" thickBot="1" x14ac:dyDescent="0.4">
      <c r="A3" s="21" t="s">
        <v>64</v>
      </c>
      <c r="B3" s="2" t="s">
        <v>28</v>
      </c>
      <c r="C3" s="3">
        <v>72</v>
      </c>
      <c r="D3" s="2" t="s">
        <v>29</v>
      </c>
      <c r="E3" s="19" t="s">
        <v>82</v>
      </c>
    </row>
    <row r="4" spans="1:5" ht="15.75" thickBot="1" x14ac:dyDescent="0.3">
      <c r="A4" s="4" t="s">
        <v>12</v>
      </c>
      <c r="B4" s="2">
        <v>4400023793</v>
      </c>
      <c r="C4" s="2" t="s">
        <v>13</v>
      </c>
      <c r="D4" s="58" t="s">
        <v>30</v>
      </c>
      <c r="E4" s="59"/>
    </row>
    <row r="5" spans="1:5" ht="21" x14ac:dyDescent="0.35">
      <c r="A5" s="41" t="s">
        <v>1</v>
      </c>
      <c r="B5" s="42"/>
      <c r="C5" s="42"/>
      <c r="D5" s="42"/>
      <c r="E5" s="43"/>
    </row>
    <row r="6" spans="1:5" x14ac:dyDescent="0.25">
      <c r="A6" s="5" t="s">
        <v>2</v>
      </c>
      <c r="B6" s="6" t="s">
        <v>3</v>
      </c>
      <c r="C6" s="6" t="s">
        <v>0</v>
      </c>
      <c r="D6" s="6" t="s">
        <v>4</v>
      </c>
      <c r="E6" s="7" t="s">
        <v>5</v>
      </c>
    </row>
    <row r="7" spans="1:5" x14ac:dyDescent="0.25">
      <c r="A7" s="8" t="s">
        <v>86</v>
      </c>
      <c r="B7" s="9" t="s">
        <v>75</v>
      </c>
      <c r="C7" s="10">
        <v>40798</v>
      </c>
      <c r="D7" s="11"/>
      <c r="E7" s="12">
        <f>$C7*D7</f>
        <v>0</v>
      </c>
    </row>
    <row r="8" spans="1:5" ht="18.75" x14ac:dyDescent="0.3">
      <c r="A8" s="44" t="s">
        <v>14</v>
      </c>
      <c r="B8" s="45"/>
      <c r="C8" s="45"/>
      <c r="D8" s="45"/>
      <c r="E8" s="46"/>
    </row>
    <row r="9" spans="1:5" x14ac:dyDescent="0.25">
      <c r="A9" s="13" t="s">
        <v>10</v>
      </c>
      <c r="B9" s="6" t="s">
        <v>3</v>
      </c>
      <c r="C9" s="6" t="s">
        <v>0</v>
      </c>
      <c r="D9" s="6" t="s">
        <v>4</v>
      </c>
      <c r="E9" s="7" t="s">
        <v>5</v>
      </c>
    </row>
    <row r="10" spans="1:5" x14ac:dyDescent="0.25">
      <c r="A10" s="8" t="s">
        <v>87</v>
      </c>
      <c r="B10" s="9" t="s">
        <v>76</v>
      </c>
      <c r="C10" s="10">
        <v>44502</v>
      </c>
      <c r="D10" s="11"/>
      <c r="E10" s="12">
        <f t="shared" ref="E10:E15" si="0">$C10*D10</f>
        <v>0</v>
      </c>
    </row>
    <row r="11" spans="1:5" x14ac:dyDescent="0.25">
      <c r="A11" s="8" t="s">
        <v>71</v>
      </c>
      <c r="B11" s="9" t="s">
        <v>73</v>
      </c>
      <c r="C11" s="10">
        <v>42308</v>
      </c>
      <c r="D11" s="11">
        <v>0</v>
      </c>
      <c r="E11" s="12">
        <f t="shared" si="0"/>
        <v>0</v>
      </c>
    </row>
    <row r="12" spans="1:5" x14ac:dyDescent="0.25">
      <c r="A12" s="8" t="s">
        <v>72</v>
      </c>
      <c r="B12" s="9" t="s">
        <v>74</v>
      </c>
      <c r="C12" s="10">
        <v>46012</v>
      </c>
      <c r="D12" s="11"/>
      <c r="E12" s="12">
        <f t="shared" si="0"/>
        <v>0</v>
      </c>
    </row>
    <row r="13" spans="1:5" x14ac:dyDescent="0.25">
      <c r="A13" s="8" t="s">
        <v>68</v>
      </c>
      <c r="B13" s="9" t="s">
        <v>62</v>
      </c>
      <c r="C13" s="10">
        <v>42094</v>
      </c>
      <c r="D13" s="11"/>
      <c r="E13" s="12">
        <f t="shared" si="0"/>
        <v>0</v>
      </c>
    </row>
    <row r="14" spans="1:5" x14ac:dyDescent="0.25">
      <c r="A14" s="8" t="s">
        <v>69</v>
      </c>
      <c r="B14" s="9" t="s">
        <v>63</v>
      </c>
      <c r="C14" s="10">
        <v>45798</v>
      </c>
      <c r="D14" s="11"/>
      <c r="E14" s="12">
        <f t="shared" si="0"/>
        <v>0</v>
      </c>
    </row>
    <row r="15" spans="1:5" x14ac:dyDescent="0.25">
      <c r="A15" s="33" t="s">
        <v>70</v>
      </c>
      <c r="B15" s="9" t="s">
        <v>63</v>
      </c>
      <c r="C15" s="10">
        <v>47191</v>
      </c>
      <c r="D15" s="11"/>
      <c r="E15" s="12">
        <f t="shared" si="0"/>
        <v>0</v>
      </c>
    </row>
    <row r="16" spans="1:5" ht="18.75" x14ac:dyDescent="0.3">
      <c r="A16" s="44" t="s">
        <v>21</v>
      </c>
      <c r="B16" s="47"/>
      <c r="C16" s="47"/>
      <c r="D16" s="47"/>
      <c r="E16" s="48"/>
    </row>
    <row r="17" spans="1:5" customFormat="1" ht="15" customHeight="1" x14ac:dyDescent="0.25">
      <c r="A17" s="22" t="s">
        <v>49</v>
      </c>
      <c r="B17" s="23"/>
      <c r="C17" s="60" t="s">
        <v>47</v>
      </c>
      <c r="D17" s="61"/>
      <c r="E17" s="23" t="s">
        <v>85</v>
      </c>
    </row>
    <row r="18" spans="1:5" customFormat="1" ht="15" customHeight="1" x14ac:dyDescent="0.25">
      <c r="A18" s="22" t="s">
        <v>84</v>
      </c>
      <c r="B18" s="24"/>
      <c r="C18" s="60" t="s">
        <v>48</v>
      </c>
      <c r="D18" s="61"/>
      <c r="E18" s="24"/>
    </row>
    <row r="19" spans="1:5" customFormat="1" ht="18.75" x14ac:dyDescent="0.3">
      <c r="A19" s="49" t="s">
        <v>65</v>
      </c>
      <c r="B19" s="50"/>
      <c r="C19" s="50"/>
      <c r="D19" s="50"/>
      <c r="E19" s="51"/>
    </row>
    <row r="20" spans="1:5" customFormat="1" x14ac:dyDescent="0.25">
      <c r="A20" s="25" t="s">
        <v>66</v>
      </c>
      <c r="B20" s="26" t="s">
        <v>7</v>
      </c>
      <c r="C20" s="26" t="s">
        <v>8</v>
      </c>
      <c r="D20" s="26" t="s">
        <v>9</v>
      </c>
      <c r="E20" s="27" t="s">
        <v>5</v>
      </c>
    </row>
    <row r="21" spans="1:5" customFormat="1" x14ac:dyDescent="0.25">
      <c r="A21" s="28" t="s">
        <v>67</v>
      </c>
      <c r="B21" s="29" t="s">
        <v>61</v>
      </c>
      <c r="C21" s="30">
        <v>600</v>
      </c>
      <c r="D21" s="31"/>
      <c r="E21" s="32">
        <f>IF(D21="yes",$C21*SUM($D$7:$D$18),0)</f>
        <v>0</v>
      </c>
    </row>
    <row r="22" spans="1:5" ht="18.75" x14ac:dyDescent="0.3">
      <c r="A22" s="52" t="s">
        <v>6</v>
      </c>
      <c r="B22" s="53"/>
      <c r="C22" s="53"/>
      <c r="D22" s="53"/>
      <c r="E22" s="54"/>
    </row>
    <row r="23" spans="1:5" x14ac:dyDescent="0.25">
      <c r="A23" s="5" t="s">
        <v>22</v>
      </c>
      <c r="B23" s="6" t="s">
        <v>7</v>
      </c>
      <c r="C23" s="6" t="s">
        <v>8</v>
      </c>
      <c r="D23" s="6" t="s">
        <v>9</v>
      </c>
      <c r="E23" s="27" t="s">
        <v>5</v>
      </c>
    </row>
    <row r="24" spans="1:5" x14ac:dyDescent="0.25">
      <c r="A24" s="8" t="s">
        <v>50</v>
      </c>
      <c r="B24" s="20" t="s">
        <v>51</v>
      </c>
      <c r="C24" s="88" t="s">
        <v>81</v>
      </c>
      <c r="D24" s="11"/>
      <c r="E24" s="32">
        <f>IF(D24="YES","NC",0)</f>
        <v>0</v>
      </c>
    </row>
    <row r="25" spans="1:5" ht="30" x14ac:dyDescent="0.25">
      <c r="A25" s="8" t="s">
        <v>52</v>
      </c>
      <c r="B25" s="20">
        <v>924</v>
      </c>
      <c r="C25" s="14">
        <v>91</v>
      </c>
      <c r="D25" s="11"/>
      <c r="E25" s="32">
        <f>IF(D25="yes",$C25*SUM($D$7:$D$18),0)</f>
        <v>0</v>
      </c>
    </row>
    <row r="26" spans="1:5" x14ac:dyDescent="0.25">
      <c r="A26" s="15" t="s">
        <v>53</v>
      </c>
      <c r="B26" s="20" t="s">
        <v>44</v>
      </c>
      <c r="C26" s="16">
        <v>228</v>
      </c>
      <c r="D26" s="11"/>
      <c r="E26" s="32">
        <f>IF(D26="yes",$C26*SUM($D$7:$D$18),0)</f>
        <v>0</v>
      </c>
    </row>
    <row r="27" spans="1:5" x14ac:dyDescent="0.25">
      <c r="A27" s="15" t="s">
        <v>25</v>
      </c>
      <c r="B27" s="20">
        <v>942</v>
      </c>
      <c r="C27" s="16">
        <v>41</v>
      </c>
      <c r="D27" s="11"/>
      <c r="E27" s="32">
        <f>IF(D27="yes",$C27*SUM($D$7:$D$18),0)</f>
        <v>0</v>
      </c>
    </row>
    <row r="28" spans="1:5" x14ac:dyDescent="0.25">
      <c r="A28" s="15" t="s">
        <v>26</v>
      </c>
      <c r="B28" s="20" t="s">
        <v>54</v>
      </c>
      <c r="C28" s="18" t="s">
        <v>81</v>
      </c>
      <c r="D28" s="11"/>
      <c r="E28" s="32">
        <f>IF(D28="YES","NC",0)</f>
        <v>0</v>
      </c>
    </row>
    <row r="29" spans="1:5" ht="51.75" x14ac:dyDescent="0.25">
      <c r="A29" s="15" t="s">
        <v>80</v>
      </c>
      <c r="B29" s="20" t="s">
        <v>59</v>
      </c>
      <c r="C29" s="18" t="s">
        <v>81</v>
      </c>
      <c r="D29" s="11"/>
      <c r="E29" s="32">
        <f>IF(D29="YES","NC",0)</f>
        <v>0</v>
      </c>
    </row>
    <row r="30" spans="1:5" x14ac:dyDescent="0.25">
      <c r="A30" s="15" t="s">
        <v>24</v>
      </c>
      <c r="B30" s="20" t="s">
        <v>60</v>
      </c>
      <c r="C30" s="16">
        <v>625</v>
      </c>
      <c r="D30" s="11"/>
      <c r="E30" s="32">
        <f>IF(D30="yes",$C30*SUM($D$7:$D$18),0)</f>
        <v>0</v>
      </c>
    </row>
    <row r="31" spans="1:5" x14ac:dyDescent="0.25">
      <c r="A31" s="15" t="s">
        <v>55</v>
      </c>
      <c r="B31" s="20" t="s">
        <v>41</v>
      </c>
      <c r="C31" s="18" t="s">
        <v>81</v>
      </c>
      <c r="D31" s="11"/>
      <c r="E31" s="32">
        <f>IF(D31="YES","NC",0)</f>
        <v>0</v>
      </c>
    </row>
    <row r="32" spans="1:5" x14ac:dyDescent="0.25">
      <c r="A32" s="8" t="s">
        <v>56</v>
      </c>
      <c r="B32" s="20" t="s">
        <v>57</v>
      </c>
      <c r="C32" s="88" t="s">
        <v>81</v>
      </c>
      <c r="D32" s="11"/>
      <c r="E32" s="32">
        <f>IF(D32="YES","NC",0)</f>
        <v>0</v>
      </c>
    </row>
    <row r="33" spans="1:5" ht="51.75" x14ac:dyDescent="0.25">
      <c r="A33" s="28" t="s">
        <v>83</v>
      </c>
      <c r="B33" s="20" t="s">
        <v>77</v>
      </c>
      <c r="C33" s="14">
        <v>715</v>
      </c>
      <c r="D33" s="11"/>
      <c r="E33" s="32">
        <f>IF(D33="yes",$C33*SUM($D$7:$D$18),0)</f>
        <v>0</v>
      </c>
    </row>
    <row r="34" spans="1:5" ht="39.75" x14ac:dyDescent="0.25">
      <c r="A34" s="8" t="s">
        <v>79</v>
      </c>
      <c r="B34" s="20" t="s">
        <v>58</v>
      </c>
      <c r="C34" s="14">
        <v>251</v>
      </c>
      <c r="D34" s="11"/>
      <c r="E34" s="32">
        <f>IF(D34="yes",$C34*SUM($D$7:$D$18),0)</f>
        <v>0</v>
      </c>
    </row>
    <row r="35" spans="1:5" x14ac:dyDescent="0.25">
      <c r="A35" s="62" t="s">
        <v>17</v>
      </c>
      <c r="B35" s="63"/>
      <c r="C35" s="63"/>
      <c r="D35" s="9" t="s">
        <v>11</v>
      </c>
      <c r="E35" s="17">
        <f>IF(SUM(D7:D15)=0,0,SUM(E7:E15,E21:E34)/SUM(D7:D15))</f>
        <v>0</v>
      </c>
    </row>
    <row r="36" spans="1:5" ht="18.75" x14ac:dyDescent="0.3">
      <c r="A36" s="55" t="s">
        <v>15</v>
      </c>
      <c r="B36" s="56"/>
      <c r="C36" s="56"/>
      <c r="D36" s="56"/>
      <c r="E36" s="57"/>
    </row>
    <row r="37" spans="1:5" x14ac:dyDescent="0.25">
      <c r="A37" s="62" t="s">
        <v>16</v>
      </c>
      <c r="B37" s="63"/>
      <c r="C37" s="63"/>
      <c r="D37" s="63"/>
      <c r="E37" s="12">
        <f>ROUND(0.0035*E35,2)</f>
        <v>0</v>
      </c>
    </row>
    <row r="38" spans="1:5" x14ac:dyDescent="0.25">
      <c r="A38" s="62" t="s">
        <v>42</v>
      </c>
      <c r="B38" s="63"/>
      <c r="C38" s="63"/>
      <c r="D38" s="63"/>
      <c r="E38" s="12">
        <v>11.25</v>
      </c>
    </row>
    <row r="39" spans="1:5" x14ac:dyDescent="0.25">
      <c r="A39" s="62" t="s">
        <v>23</v>
      </c>
      <c r="B39" s="63"/>
      <c r="C39" s="63"/>
      <c r="D39" s="63"/>
      <c r="E39" s="12">
        <v>20</v>
      </c>
    </row>
    <row r="40" spans="1:5" x14ac:dyDescent="0.25">
      <c r="A40" s="62" t="s">
        <v>18</v>
      </c>
      <c r="B40" s="63"/>
      <c r="C40" s="63"/>
      <c r="D40" s="9" t="s">
        <v>11</v>
      </c>
      <c r="E40" s="12">
        <f>IF(SUM(E35:E39)&lt;100,0,SUM(E35:E39))</f>
        <v>0</v>
      </c>
    </row>
    <row r="41" spans="1:5" x14ac:dyDescent="0.25">
      <c r="A41" s="62" t="s">
        <v>19</v>
      </c>
      <c r="B41" s="63"/>
      <c r="C41" s="63"/>
      <c r="D41" s="9" t="str">
        <f>IF(SUM(D7:D15)=0,"",IF(SUM(D7:D15)=1,"1 Vehicle",SUM(D7:D15)&amp;" Vehicles"))</f>
        <v/>
      </c>
      <c r="E41" s="12">
        <f>E40*SUM(D7:D15)</f>
        <v>0</v>
      </c>
    </row>
    <row r="42" spans="1:5" ht="18.75" x14ac:dyDescent="0.3">
      <c r="A42" s="64" t="s">
        <v>31</v>
      </c>
      <c r="B42" s="65"/>
      <c r="C42" s="65"/>
      <c r="D42" s="65"/>
      <c r="E42" s="66"/>
    </row>
    <row r="43" spans="1:5" x14ac:dyDescent="0.25">
      <c r="A43" s="70" t="s">
        <v>45</v>
      </c>
      <c r="B43" s="71"/>
      <c r="C43" s="71"/>
      <c r="D43" s="72" t="s">
        <v>32</v>
      </c>
      <c r="E43" s="73"/>
    </row>
    <row r="44" spans="1:5" x14ac:dyDescent="0.25">
      <c r="A44" s="74" t="s">
        <v>33</v>
      </c>
      <c r="B44" s="67"/>
      <c r="C44" s="67"/>
      <c r="D44" s="1" t="s">
        <v>46</v>
      </c>
      <c r="E44" s="75"/>
    </row>
    <row r="45" spans="1:5" x14ac:dyDescent="0.25">
      <c r="A45" s="79" t="s">
        <v>34</v>
      </c>
      <c r="B45" s="85"/>
      <c r="C45" s="85"/>
      <c r="D45" s="86" t="s">
        <v>35</v>
      </c>
      <c r="E45" s="87"/>
    </row>
    <row r="46" spans="1:5" ht="18.75" x14ac:dyDescent="0.3">
      <c r="A46" s="82" t="s">
        <v>36</v>
      </c>
      <c r="B46" s="83"/>
      <c r="C46" s="83"/>
      <c r="D46" s="83"/>
      <c r="E46" s="84"/>
    </row>
    <row r="47" spans="1:5" x14ac:dyDescent="0.25">
      <c r="A47" s="76" t="s">
        <v>30</v>
      </c>
      <c r="B47" s="68" t="s">
        <v>37</v>
      </c>
      <c r="C47" s="68"/>
      <c r="D47" s="68" t="s">
        <v>38</v>
      </c>
      <c r="E47" s="77">
        <v>310062165</v>
      </c>
    </row>
    <row r="48" spans="1:5" x14ac:dyDescent="0.25">
      <c r="A48" s="74" t="s">
        <v>33</v>
      </c>
      <c r="B48" s="69" t="s">
        <v>39</v>
      </c>
      <c r="C48" s="69"/>
      <c r="D48" s="69"/>
      <c r="E48" s="78"/>
    </row>
    <row r="49" spans="1:5" x14ac:dyDescent="0.25">
      <c r="A49" s="79" t="s">
        <v>34</v>
      </c>
      <c r="B49" s="80" t="s">
        <v>40</v>
      </c>
      <c r="C49" s="80"/>
      <c r="D49" s="80"/>
      <c r="E49" s="81"/>
    </row>
  </sheetData>
  <sheetProtection algorithmName="SHA-512" hashValue="qBZGoLEXeeDIsa0zLn/T7Ceg80IW3VEodmPFeLmTTbZZwcvsRLxY2wkhrWjGsCZIosY1FVZ+olFetM7M/dM3dQ==" saltValue="2asFJ1Si2iW2Zzf8wg9RVw==" spinCount="100000" sheet="1" formatColumns="0" formatRows="0"/>
  <dataValidations count="8">
    <dataValidation type="custom" allowBlank="1" showInputMessage="1" showErrorMessage="1" error="Only one vehicle configuration may be used on each spreadsheet." sqref="D7" xr:uid="{BBC85130-07FA-434E-B33C-3D1B23BD525B}">
      <formula1>IF(SUM(D10:D14)=0,TRUE,FALSE)</formula1>
    </dataValidation>
    <dataValidation type="list" allowBlank="1" showInputMessage="1" showErrorMessage="1" sqref="D24:D34" xr:uid="{1FA67D90-BDA1-44E1-B028-F2EE8E0EDFEF}">
      <formula1>"Yes, "</formula1>
    </dataValidation>
    <dataValidation type="custom" allowBlank="1" showInputMessage="1" showErrorMessage="1" error="Only one vehicle configuration may be used on each spreadsheet." sqref="D12" xr:uid="{40E0DCD7-043B-45BF-B866-EB6CB3D363A0}">
      <formula1>IF(SUM(D15:D17)=0,TRUE,FALSE)</formula1>
    </dataValidation>
    <dataValidation type="custom" allowBlank="1" showInputMessage="1" showErrorMessage="1" error="Only one vehicle configuration may be used on each spreadsheet." sqref="D13:D14" xr:uid="{6CC7897B-C8F0-4F03-9817-50644B1E62B4}">
      <formula1>IF(SUM(D15:D17)=0,TRUE,FALSE)</formula1>
    </dataValidation>
    <dataValidation type="custom" allowBlank="1" showInputMessage="1" showErrorMessage="1" error="Only one vehicle configuration may be used on each spreadsheet." sqref="D10" xr:uid="{090E0E45-D340-4334-8EAD-2DB5C2F46CA2}">
      <formula1>IF(SUM(D15:D16)=0,TRUE,FALSE)</formula1>
    </dataValidation>
    <dataValidation type="custom" allowBlank="1" showInputMessage="1" showErrorMessage="1" error="Only one vehicle configuration may be used on each spreadsheet." sqref="D11" xr:uid="{384CCB16-7F35-4A78-BB11-6D1F72104CA9}">
      <formula1>IF(SUM(D15:D17)=0,TRUE,FALSE)</formula1>
    </dataValidation>
    <dataValidation type="custom" allowBlank="1" showInputMessage="1" showErrorMessage="1" error="Only one vehicle configuration may be used on each spreadsheet." sqref="D15" xr:uid="{EA24D2E7-2B94-4E44-A00D-C1FFE635CE11}">
      <formula1>IF(SUM(D18:D19)=0,TRUE,FALSE)</formula1>
    </dataValidation>
    <dataValidation type="list" allowBlank="1" showInputMessage="1" showErrorMessage="1" error="Only Yes or No may be entered." sqref="D21" xr:uid="{8E670AAE-DC4C-445F-988F-1055B2C4EC11}">
      <formula1>"Yes, No"</formula1>
    </dataValidation>
  </dataValidations>
  <pageMargins left="0.25" right="0.25" top="0.75" bottom="0.75" header="0.3" footer="0.3"/>
  <pageSetup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1D1AF-09AE-442C-898C-440DAEE1528E}">
  <dimension ref="A1:A2"/>
  <sheetViews>
    <sheetView workbookViewId="0"/>
  </sheetViews>
  <sheetFormatPr defaultRowHeight="15" x14ac:dyDescent="0.25"/>
  <cols>
    <col min="1" max="1" width="100.7109375" customWidth="1"/>
  </cols>
  <sheetData>
    <row r="1" spans="1:1" ht="21" x14ac:dyDescent="0.35">
      <c r="A1" s="37" t="s">
        <v>43</v>
      </c>
    </row>
    <row r="2" spans="1:1" ht="195" x14ac:dyDescent="0.25">
      <c r="A2" s="36" t="s">
        <v>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Line 73-F150 Crew</vt:lpstr>
      <vt:lpstr>Instructions</vt:lpstr>
    </vt:vector>
  </TitlesOfParts>
  <Company>State of Louisiana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Austin Bachman</dc:creator>
  <cp:lastModifiedBy>Raymond McKnight (DOA)</cp:lastModifiedBy>
  <cp:lastPrinted>2019-09-27T18:26:53Z</cp:lastPrinted>
  <dcterms:created xsi:type="dcterms:W3CDTF">2016-08-11T20:23:26Z</dcterms:created>
  <dcterms:modified xsi:type="dcterms:W3CDTF">2026-08-14T13:00:53Z</dcterms:modified>
</cp:coreProperties>
</file>