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ategory Management Teams\Team 3\Amy G files\Southland Dodge - Current Status &amp; Order Sheets\Order Sheets\"/>
    </mc:Choice>
  </mc:AlternateContent>
  <xr:revisionPtr revIDLastSave="0" documentId="8_{04FEAB9F-2F34-4F2D-A5F4-9B7B94013124}" xr6:coauthVersionLast="47" xr6:coauthVersionMax="47" xr10:uidLastSave="{00000000-0000-0000-0000-000000000000}"/>
  <bookViews>
    <workbookView xWindow="-120" yWindow="-120" windowWidth="29040" windowHeight="15720" xr2:uid="{00000000-000D-0000-FFFF-FFFF00000000}"/>
  </bookViews>
  <sheets>
    <sheet name="Line 73 - Ram 2500 Reg."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4" i="1" l="1"/>
  <c r="E24" i="1"/>
  <c r="E29" i="1"/>
  <c r="E26" i="1"/>
  <c r="E27" i="1"/>
  <c r="E28" i="1"/>
  <c r="E30" i="1"/>
  <c r="E31" i="1"/>
  <c r="E32" i="1"/>
  <c r="E33" i="1"/>
  <c r="E34" i="1"/>
  <c r="E35" i="1"/>
  <c r="E36" i="1"/>
  <c r="E37" i="1"/>
  <c r="E38" i="1" l="1"/>
  <c r="E39" i="1"/>
  <c r="E40" i="1"/>
  <c r="E41" i="1"/>
  <c r="E42" i="1"/>
  <c r="E43" i="1"/>
  <c r="E25" i="1"/>
  <c r="E18" i="1"/>
  <c r="E19" i="1"/>
  <c r="E20" i="1"/>
  <c r="E21" i="1"/>
  <c r="E17" i="1"/>
  <c r="E11" i="1" l="1"/>
  <c r="E10" i="1" l="1"/>
  <c r="D50" i="1" l="1"/>
  <c r="E7" i="1" l="1"/>
  <c r="E46" i="1" l="1"/>
  <c r="E49" i="1" l="1"/>
  <c r="E50" i="1" l="1"/>
</calcChain>
</file>

<file path=xl/sharedStrings.xml><?xml version="1.0" encoding="utf-8"?>
<sst xmlns="http://schemas.openxmlformats.org/spreadsheetml/2006/main" count="119" uniqueCount="107">
  <si>
    <t>Unit Price</t>
  </si>
  <si>
    <t>Base Vehicle</t>
  </si>
  <si>
    <t>Vehicle Description</t>
  </si>
  <si>
    <t>Order Code</t>
  </si>
  <si>
    <t>Quantity</t>
  </si>
  <si>
    <t>Extended Price</t>
  </si>
  <si>
    <t>Optional Equipment</t>
  </si>
  <si>
    <t>Option Code</t>
  </si>
  <si>
    <t>Option Unit Price</t>
  </si>
  <si>
    <t>Add Option</t>
  </si>
  <si>
    <t>Description</t>
  </si>
  <si>
    <t>1 EA</t>
  </si>
  <si>
    <t>State Contract Number</t>
  </si>
  <si>
    <t>Vendor</t>
  </si>
  <si>
    <t>Optional Configuration</t>
  </si>
  <si>
    <t>Additional Costs</t>
  </si>
  <si>
    <t>0.35% Contract Administrative Fee</t>
  </si>
  <si>
    <t>Cost for Each Vehicle Plus Options</t>
  </si>
  <si>
    <t>Total Cost for Each Vehicle</t>
  </si>
  <si>
    <t>Total Cost for All Vehicles</t>
  </si>
  <si>
    <t>This spreadsheet is not a purchase order</t>
  </si>
  <si>
    <t>Available Exterior Colors</t>
  </si>
  <si>
    <t>Option Description</t>
  </si>
  <si>
    <t>LA Safety Inspection Sticker - 2 Year</t>
  </si>
  <si>
    <t>Cloth 40/20/40 Front Seats</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</si>
  <si>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</si>
  <si>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Contract Line</t>
  </si>
  <si>
    <t>Delivery ARO</t>
  </si>
  <si>
    <t>Agency  Information</t>
  </si>
  <si>
    <t>LPAA Approval No</t>
  </si>
  <si>
    <t>Phone:</t>
  </si>
  <si>
    <t>Email:</t>
  </si>
  <si>
    <t>Shopping Cart</t>
  </si>
  <si>
    <t>Vendor Information</t>
  </si>
  <si>
    <t xml:space="preserve">Vendor No. </t>
  </si>
  <si>
    <t>LA DEQ Waste Tire Fee (5 tires X $2.25 each)</t>
  </si>
  <si>
    <t>Order Sheet Instructions</t>
  </si>
  <si>
    <t>Contact Name:</t>
  </si>
  <si>
    <t>Agency Name</t>
  </si>
  <si>
    <t>Ram 2500 Reg. Cab</t>
  </si>
  <si>
    <t>Southland Dodge</t>
  </si>
  <si>
    <t>Color Upcharge</t>
  </si>
  <si>
    <t>Frank Teuton</t>
  </si>
  <si>
    <t>985-876-1817</t>
  </si>
  <si>
    <t>frankt@southlanddodge.com</t>
  </si>
  <si>
    <t>(PW7) Bright White Clear Coat</t>
  </si>
  <si>
    <t>(PR4) Flame Red Clear coat</t>
  </si>
  <si>
    <t>V9X9</t>
  </si>
  <si>
    <t>Black tubular side steps-Mopar</t>
  </si>
  <si>
    <t>MRU</t>
  </si>
  <si>
    <t>Chrome Appearance Package</t>
  </si>
  <si>
    <t>Blind spot/crosspath detection</t>
  </si>
  <si>
    <t>XAN</t>
  </si>
  <si>
    <t>Rear backup alarm</t>
  </si>
  <si>
    <t>XAW</t>
  </si>
  <si>
    <t>2 extra keys</t>
  </si>
  <si>
    <t>XCH</t>
  </si>
  <si>
    <t>5th wheel/gooseneck prep</t>
  </si>
  <si>
    <t>AHU</t>
  </si>
  <si>
    <t>Auxiliary switches</t>
  </si>
  <si>
    <t>LHL</t>
  </si>
  <si>
    <t>Southland Dodge Chrysler Jeep</t>
  </si>
  <si>
    <t>4WD Gas 6.4 V8</t>
  </si>
  <si>
    <t>2WD Gas 6.4 V8</t>
  </si>
  <si>
    <t>4WD Diesel 6.7 Cummins</t>
  </si>
  <si>
    <t>A7C</t>
  </si>
  <si>
    <t>Transfer case shield</t>
  </si>
  <si>
    <t>XEF</t>
  </si>
  <si>
    <t>AGS</t>
  </si>
  <si>
    <t>AAU</t>
  </si>
  <si>
    <t>Cab Clearance lamps</t>
  </si>
  <si>
    <t>LNC</t>
  </si>
  <si>
    <t>Dual alternators 400 amp</t>
  </si>
  <si>
    <t>XBJ</t>
  </si>
  <si>
    <t>Rear wheelhouse liners</t>
  </si>
  <si>
    <t>MWH</t>
  </si>
  <si>
    <t>Upfitter electronic module</t>
  </si>
  <si>
    <t>XXS</t>
  </si>
  <si>
    <t>CLY</t>
  </si>
  <si>
    <t>Mopar rubber floor mats</t>
  </si>
  <si>
    <t>Power 2 way driver lumbar adjust</t>
  </si>
  <si>
    <t>JPE</t>
  </si>
  <si>
    <t>120-180</t>
  </si>
  <si>
    <t>ANP</t>
  </si>
  <si>
    <t>WBF/TCP</t>
  </si>
  <si>
    <t>18" wheels/LT275/70R18E on/off road tires</t>
  </si>
  <si>
    <t>Upcharge Exterior Colors</t>
  </si>
  <si>
    <t>PSE</t>
  </si>
  <si>
    <t>Silver Zynith</t>
  </si>
  <si>
    <t>PAU</t>
  </si>
  <si>
    <t>PCG</t>
  </si>
  <si>
    <t>PR6</t>
  </si>
  <si>
    <t>PXJ</t>
  </si>
  <si>
    <t>Granite Crystal</t>
  </si>
  <si>
    <t>Forged Blue</t>
  </si>
  <si>
    <t>Molten Red Pearl</t>
  </si>
  <si>
    <t>Diamond Black</t>
  </si>
  <si>
    <r>
      <t>Safety Group:</t>
    </r>
    <r>
      <rPr>
        <sz val="9"/>
        <rFont val="Calibri"/>
        <family val="2"/>
        <scheme val="minor"/>
      </rPr>
      <t xml:space="preserve">
Lane Management, Blind Spot/Crosspath Detection, Drowsy Driver Detection, Adaptive Steering</t>
    </r>
  </si>
  <si>
    <r>
      <t>Commercial Features Package:</t>
    </r>
    <r>
      <rPr>
        <sz val="9"/>
        <rFont val="Calibri"/>
        <family val="2"/>
        <scheme val="minor"/>
      </rPr>
      <t xml:space="preserve">
115V outlets, front/rear park sensors</t>
    </r>
  </si>
  <si>
    <r>
      <t>Bed Convenience Group:</t>
    </r>
    <r>
      <rPr>
        <sz val="9"/>
        <rFont val="Calibri"/>
        <family val="2"/>
        <scheme val="minor"/>
      </rPr>
      <t xml:space="preserve">
Spray-in Bedliner, LED Bed Lighting</t>
    </r>
  </si>
  <si>
    <t>(PDN) Ceramic Grey Clear Coat</t>
  </si>
  <si>
    <t>DJ2L62-2UA</t>
  </si>
  <si>
    <t>DJ7L62-2UA</t>
  </si>
  <si>
    <t>DJ7L62-24A</t>
  </si>
  <si>
    <t>Bed Utility Group (Spray-in bedliner, LED bed lighting, deployable bed step)</t>
  </si>
  <si>
    <t>ANT</t>
  </si>
  <si>
    <t>PO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</si>
</sst>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10" x14ac:knownFonts="1">
    <font>
      <sz val="11"/>
      <color theme="1"/>
      <name val="Calibri"/>
      <family val="2"/>
      <scheme val="minor"/>
    </font>
    <font>
      <sz val="11"/>
      <color theme="1"/>
      <name val="Calibri"/>
      <family val="2"/>
      <scheme val="minor"/>
    </font>
    <font>
      <b/>
      <u/>
      <sz val="14"/>
      <color rgb="FFFF0000"/>
      <name val="Calibri"/>
      <family val="2"/>
      <scheme val="minor"/>
    </font>
    <font>
      <sz val="11"/>
      <name val="Calibri"/>
      <family val="2"/>
      <scheme val="minor"/>
    </font>
    <font>
      <sz val="11"/>
      <color rgb="FFFF0000"/>
      <name val="Calibri"/>
      <family val="2"/>
      <scheme val="minor"/>
    </font>
    <font>
      <b/>
      <sz val="16"/>
      <name val="Calibri"/>
      <family val="2"/>
      <scheme val="minor"/>
    </font>
    <font>
      <b/>
      <sz val="11"/>
      <name val="Calibri"/>
      <family val="2"/>
      <scheme val="minor"/>
    </font>
    <font>
      <b/>
      <sz val="14"/>
      <name val="Calibri"/>
      <family val="2"/>
      <scheme val="minor"/>
    </font>
    <font>
      <b/>
      <sz val="11"/>
      <color theme="1"/>
      <name val="Calibri"/>
      <family val="2"/>
      <scheme val="minor"/>
    </font>
    <font>
      <sz val="9"/>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s>
  <borders count="30">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92">
    <xf numFmtId="0" fontId="0" fillId="0" borderId="0" xfId="0"/>
    <xf numFmtId="0" fontId="3" fillId="0" borderId="0" xfId="0" applyFont="1"/>
    <xf numFmtId="0" fontId="5" fillId="0" borderId="7" xfId="0" applyFont="1" applyBorder="1" applyAlignment="1" applyProtection="1">
      <alignment horizontal="center"/>
      <protection hidden="1"/>
    </xf>
    <xf numFmtId="0" fontId="6" fillId="0" borderId="10" xfId="0" applyFont="1" applyBorder="1" applyAlignment="1" applyProtection="1">
      <alignment horizontal="center"/>
      <protection hidden="1"/>
    </xf>
    <xf numFmtId="0" fontId="5" fillId="0" borderId="10" xfId="0" applyFont="1" applyBorder="1" applyAlignment="1" applyProtection="1">
      <alignment horizontal="center"/>
      <protection hidden="1"/>
    </xf>
    <xf numFmtId="0" fontId="6" fillId="0" borderId="9" xfId="0" applyFont="1" applyBorder="1" applyAlignment="1" applyProtection="1">
      <alignment horizontal="center"/>
      <protection hidden="1"/>
    </xf>
    <xf numFmtId="0" fontId="6" fillId="0" borderId="15" xfId="0" applyFont="1" applyBorder="1" applyProtection="1">
      <protection hidden="1"/>
    </xf>
    <xf numFmtId="0" fontId="6" fillId="0" borderId="16" xfId="0" applyFont="1" applyBorder="1" applyProtection="1">
      <protection hidden="1"/>
    </xf>
    <xf numFmtId="0" fontId="6" fillId="0" borderId="17" xfId="0" applyFont="1" applyBorder="1" applyProtection="1">
      <protection hidden="1"/>
    </xf>
    <xf numFmtId="0" fontId="3" fillId="0" borderId="15" xfId="0" applyFont="1" applyBorder="1" applyAlignment="1" applyProtection="1">
      <alignment wrapText="1"/>
      <protection hidden="1"/>
    </xf>
    <xf numFmtId="0" fontId="3" fillId="0" borderId="16" xfId="0" applyFont="1" applyBorder="1" applyProtection="1">
      <protection hidden="1"/>
    </xf>
    <xf numFmtId="0" fontId="3" fillId="2" borderId="16" xfId="0" applyFont="1" applyFill="1" applyBorder="1" applyProtection="1">
      <protection locked="0"/>
    </xf>
    <xf numFmtId="44" fontId="3" fillId="0" borderId="17" xfId="0" applyNumberFormat="1" applyFont="1" applyBorder="1" applyProtection="1">
      <protection hidden="1"/>
    </xf>
    <xf numFmtId="0" fontId="6" fillId="0" borderId="15" xfId="0" applyFont="1" applyBorder="1" applyAlignment="1" applyProtection="1">
      <alignment wrapText="1"/>
      <protection hidden="1"/>
    </xf>
    <xf numFmtId="0" fontId="3" fillId="0" borderId="16" xfId="0" applyFont="1" applyBorder="1" applyAlignment="1" applyProtection="1">
      <alignment wrapText="1"/>
      <protection hidden="1"/>
    </xf>
    <xf numFmtId="0" fontId="3" fillId="2" borderId="18" xfId="0" applyFont="1" applyFill="1" applyBorder="1" applyAlignment="1" applyProtection="1">
      <alignment horizontal="center" wrapText="1"/>
      <protection locked="0"/>
    </xf>
    <xf numFmtId="0" fontId="3" fillId="0" borderId="16" xfId="0" applyFont="1" applyBorder="1" applyAlignment="1" applyProtection="1">
      <alignment horizontal="center"/>
      <protection hidden="1"/>
    </xf>
    <xf numFmtId="44" fontId="3" fillId="0" borderId="16" xfId="1" applyFont="1" applyBorder="1" applyAlignment="1" applyProtection="1">
      <protection hidden="1"/>
    </xf>
    <xf numFmtId="0" fontId="3" fillId="5" borderId="15" xfId="0" applyFont="1" applyFill="1" applyBorder="1" applyAlignment="1" applyProtection="1">
      <alignment wrapText="1"/>
      <protection hidden="1"/>
    </xf>
    <xf numFmtId="0" fontId="3" fillId="5" borderId="16" xfId="0" applyFont="1" applyFill="1" applyBorder="1" applyAlignment="1" applyProtection="1">
      <alignment horizontal="center"/>
      <protection hidden="1"/>
    </xf>
    <xf numFmtId="44" fontId="3" fillId="5" borderId="16" xfId="1" applyFont="1" applyFill="1" applyBorder="1" applyAlignment="1" applyProtection="1">
      <protection hidden="1"/>
    </xf>
    <xf numFmtId="44" fontId="3" fillId="0" borderId="17" xfId="0" applyNumberFormat="1" applyFont="1" applyBorder="1" applyAlignment="1" applyProtection="1">
      <alignment horizontal="center"/>
      <protection hidden="1"/>
    </xf>
    <xf numFmtId="44" fontId="0" fillId="0" borderId="16" xfId="1" applyFont="1" applyBorder="1" applyAlignment="1" applyProtection="1">
      <protection hidden="1"/>
    </xf>
    <xf numFmtId="0" fontId="0" fillId="2" borderId="16" xfId="0" applyFill="1" applyBorder="1" applyProtection="1">
      <protection locked="0"/>
    </xf>
    <xf numFmtId="0" fontId="7" fillId="0" borderId="8" xfId="0" applyFont="1" applyBorder="1" applyAlignment="1" applyProtection="1">
      <alignment horizontal="center"/>
      <protection hidden="1"/>
    </xf>
    <xf numFmtId="0" fontId="8" fillId="0" borderId="16" xfId="0" applyFont="1" applyBorder="1" applyProtection="1">
      <protection hidden="1"/>
    </xf>
    <xf numFmtId="0" fontId="8" fillId="0" borderId="17" xfId="0" applyFont="1" applyBorder="1" applyProtection="1">
      <protection hidden="1"/>
    </xf>
    <xf numFmtId="44" fontId="0" fillId="0" borderId="17" xfId="0" applyNumberFormat="1" applyBorder="1" applyProtection="1">
      <protection hidden="1"/>
    </xf>
    <xf numFmtId="0" fontId="0" fillId="5" borderId="16" xfId="0" applyFill="1" applyBorder="1" applyAlignment="1" applyProtection="1">
      <alignment horizontal="center" wrapText="1"/>
      <protection hidden="1"/>
    </xf>
    <xf numFmtId="0" fontId="0" fillId="2" borderId="16" xfId="0" applyFill="1" applyBorder="1" applyAlignment="1" applyProtection="1">
      <alignment horizontal="center" wrapText="1"/>
      <protection locked="0"/>
    </xf>
    <xf numFmtId="44" fontId="3" fillId="0" borderId="0" xfId="0" applyNumberFormat="1" applyFont="1"/>
    <xf numFmtId="0" fontId="0" fillId="0" borderId="16" xfId="0" applyBorder="1" applyAlignment="1" applyProtection="1">
      <alignment horizontal="center" wrapText="1"/>
      <protection hidden="1"/>
    </xf>
    <xf numFmtId="0" fontId="0" fillId="0" borderId="16" xfId="0" applyBorder="1" applyAlignment="1" applyProtection="1">
      <alignment horizontal="center"/>
      <protection hidden="1"/>
    </xf>
    <xf numFmtId="0" fontId="8" fillId="0" borderId="15" xfId="0" applyFont="1" applyBorder="1" applyAlignment="1" applyProtection="1">
      <alignment horizontal="center"/>
      <protection hidden="1"/>
    </xf>
    <xf numFmtId="44" fontId="0" fillId="0" borderId="0" xfId="0" applyNumberFormat="1"/>
    <xf numFmtId="44" fontId="3" fillId="0" borderId="16" xfId="1" applyFont="1" applyFill="1" applyBorder="1" applyProtection="1">
      <protection hidden="1"/>
    </xf>
    <xf numFmtId="0" fontId="6" fillId="0" borderId="0" xfId="0" applyFont="1"/>
    <xf numFmtId="14" fontId="6" fillId="0" borderId="0" xfId="0" applyNumberFormat="1" applyFont="1"/>
    <xf numFmtId="44" fontId="3" fillId="0" borderId="16" xfId="1" applyFont="1" applyBorder="1" applyAlignment="1" applyProtection="1">
      <alignment horizontal="right"/>
      <protection hidden="1"/>
    </xf>
    <xf numFmtId="0" fontId="5" fillId="4" borderId="16" xfId="0" applyFont="1" applyFill="1" applyBorder="1" applyAlignment="1" applyProtection="1">
      <alignment horizontal="center"/>
      <protection hidden="1"/>
    </xf>
    <xf numFmtId="0" fontId="0" fillId="0" borderId="0" xfId="0" applyAlignment="1">
      <alignment horizontal="center"/>
    </xf>
    <xf numFmtId="0" fontId="3" fillId="5" borderId="16" xfId="0" applyFont="1" applyFill="1" applyBorder="1" applyAlignment="1" applyProtection="1">
      <alignment wrapText="1"/>
      <protection hidden="1"/>
    </xf>
    <xf numFmtId="0" fontId="3" fillId="0" borderId="22" xfId="0" applyFont="1" applyBorder="1" applyAlignment="1">
      <alignment horizontal="right"/>
    </xf>
    <xf numFmtId="0" fontId="3" fillId="0" borderId="23" xfId="0" applyFont="1" applyBorder="1"/>
    <xf numFmtId="0" fontId="3" fillId="2" borderId="24" xfId="0" applyFont="1" applyFill="1" applyBorder="1" applyAlignment="1" applyProtection="1">
      <alignment horizontal="left"/>
      <protection locked="0"/>
    </xf>
    <xf numFmtId="0" fontId="3" fillId="0" borderId="25" xfId="0" applyFont="1" applyBorder="1" applyAlignment="1">
      <alignment horizontal="right"/>
    </xf>
    <xf numFmtId="0" fontId="3" fillId="2" borderId="26" xfId="0" applyFont="1" applyFill="1" applyBorder="1" applyAlignment="1" applyProtection="1">
      <alignment horizontal="left" wrapText="1"/>
      <protection locked="0"/>
    </xf>
    <xf numFmtId="0" fontId="6" fillId="0" borderId="25" xfId="0" applyFont="1" applyBorder="1" applyAlignment="1">
      <alignment horizontal="right" wrapText="1"/>
    </xf>
    <xf numFmtId="0" fontId="8" fillId="0" borderId="26" xfId="0" applyFont="1" applyBorder="1" applyAlignment="1">
      <alignment horizontal="center"/>
    </xf>
    <xf numFmtId="0" fontId="3" fillId="0" borderId="27" xfId="0" applyFont="1" applyBorder="1" applyAlignment="1">
      <alignment horizontal="right"/>
    </xf>
    <xf numFmtId="0" fontId="3" fillId="0" borderId="13" xfId="0" applyFont="1" applyBorder="1"/>
    <xf numFmtId="0" fontId="3" fillId="2" borderId="28" xfId="0" applyFont="1" applyFill="1" applyBorder="1" applyAlignment="1" applyProtection="1">
      <alignment horizontal="left"/>
      <protection locked="0"/>
    </xf>
    <xf numFmtId="0" fontId="3" fillId="2" borderId="13" xfId="0" applyFont="1" applyFill="1" applyBorder="1" applyAlignment="1" applyProtection="1">
      <alignment horizontal="center" wrapText="1"/>
      <protection locked="0"/>
    </xf>
    <xf numFmtId="0" fontId="0" fillId="0" borderId="5" xfId="0" applyBorder="1" applyAlignment="1" applyProtection="1">
      <alignment horizontal="center" wrapText="1"/>
      <protection hidden="1"/>
    </xf>
    <xf numFmtId="0" fontId="0" fillId="2" borderId="29" xfId="0" applyFill="1" applyBorder="1" applyAlignment="1" applyProtection="1">
      <alignment horizontal="center" wrapText="1"/>
      <protection locked="0"/>
    </xf>
    <xf numFmtId="0" fontId="2" fillId="3" borderId="1" xfId="0" applyFont="1" applyFill="1" applyBorder="1" applyAlignment="1" applyProtection="1">
      <alignment horizontal="centerContinuous"/>
      <protection hidden="1"/>
    </xf>
    <xf numFmtId="0" fontId="4" fillId="3" borderId="2" xfId="0" applyFont="1" applyFill="1" applyBorder="1" applyAlignment="1" applyProtection="1">
      <alignment horizontal="centerContinuous"/>
      <protection hidden="1"/>
    </xf>
    <xf numFmtId="0" fontId="4" fillId="3" borderId="3" xfId="0" applyFont="1" applyFill="1" applyBorder="1" applyAlignment="1" applyProtection="1">
      <alignment horizontal="centerContinuous"/>
      <protection hidden="1"/>
    </xf>
    <xf numFmtId="0" fontId="6" fillId="0" borderId="11" xfId="0" applyFont="1" applyBorder="1" applyAlignment="1" applyProtection="1">
      <alignment horizontal="centerContinuous"/>
      <protection hidden="1"/>
    </xf>
    <xf numFmtId="0" fontId="6" fillId="0" borderId="8" xfId="0" applyFont="1" applyBorder="1" applyAlignment="1" applyProtection="1">
      <alignment horizontal="centerContinuous"/>
      <protection hidden="1"/>
    </xf>
    <xf numFmtId="0" fontId="5" fillId="4" borderId="12" xfId="0" applyFont="1" applyFill="1" applyBorder="1" applyAlignment="1" applyProtection="1">
      <alignment horizontal="centerContinuous"/>
      <protection hidden="1"/>
    </xf>
    <xf numFmtId="0" fontId="5" fillId="4" borderId="13" xfId="0" applyFont="1" applyFill="1" applyBorder="1" applyAlignment="1" applyProtection="1">
      <alignment horizontal="centerContinuous"/>
      <protection hidden="1"/>
    </xf>
    <xf numFmtId="0" fontId="5" fillId="4" borderId="14" xfId="0" applyFont="1" applyFill="1" applyBorder="1" applyAlignment="1" applyProtection="1">
      <alignment horizontal="centerContinuous"/>
      <protection hidden="1"/>
    </xf>
    <xf numFmtId="0" fontId="7" fillId="4" borderId="15" xfId="0" applyFont="1" applyFill="1" applyBorder="1" applyAlignment="1" applyProtection="1">
      <alignment horizontal="centerContinuous" wrapText="1"/>
      <protection hidden="1"/>
    </xf>
    <xf numFmtId="0" fontId="7" fillId="4" borderId="16" xfId="0" applyFont="1" applyFill="1" applyBorder="1" applyAlignment="1" applyProtection="1">
      <alignment horizontal="centerContinuous" wrapText="1"/>
      <protection hidden="1"/>
    </xf>
    <xf numFmtId="0" fontId="7" fillId="4" borderId="17" xfId="0" applyFont="1" applyFill="1" applyBorder="1" applyAlignment="1" applyProtection="1">
      <alignment horizontal="centerContinuous" wrapText="1"/>
      <protection hidden="1"/>
    </xf>
    <xf numFmtId="0" fontId="7" fillId="4" borderId="4" xfId="0" applyFont="1" applyFill="1" applyBorder="1" applyAlignment="1" applyProtection="1">
      <alignment horizontal="centerContinuous" wrapText="1"/>
      <protection hidden="1"/>
    </xf>
    <xf numFmtId="0" fontId="7" fillId="4" borderId="13" xfId="0" applyFont="1" applyFill="1" applyBorder="1" applyAlignment="1" applyProtection="1">
      <alignment horizontal="centerContinuous" wrapText="1"/>
      <protection hidden="1"/>
    </xf>
    <xf numFmtId="0" fontId="7" fillId="4" borderId="14" xfId="0" applyFont="1" applyFill="1" applyBorder="1" applyAlignment="1" applyProtection="1">
      <alignment horizontal="centerContinuous" wrapText="1"/>
      <protection hidden="1"/>
    </xf>
    <xf numFmtId="0" fontId="7" fillId="4" borderId="4" xfId="0" applyFont="1" applyFill="1" applyBorder="1" applyAlignment="1" applyProtection="1">
      <alignment horizontal="centerContinuous"/>
      <protection hidden="1"/>
    </xf>
    <xf numFmtId="0" fontId="7" fillId="4" borderId="5" xfId="0" applyFont="1" applyFill="1" applyBorder="1" applyAlignment="1" applyProtection="1">
      <alignment horizontal="centerContinuous"/>
      <protection hidden="1"/>
    </xf>
    <xf numFmtId="0" fontId="7" fillId="4" borderId="6" xfId="0" applyFont="1" applyFill="1" applyBorder="1" applyAlignment="1" applyProtection="1">
      <alignment horizontal="centerContinuous"/>
      <protection hidden="1"/>
    </xf>
    <xf numFmtId="0" fontId="3" fillId="0" borderId="15" xfId="0" applyFont="1" applyBorder="1" applyAlignment="1" applyProtection="1">
      <alignment horizontal="centerContinuous"/>
      <protection hidden="1"/>
    </xf>
    <xf numFmtId="0" fontId="3" fillId="0" borderId="16" xfId="0" applyFont="1" applyBorder="1" applyAlignment="1" applyProtection="1">
      <alignment horizontal="centerContinuous"/>
      <protection hidden="1"/>
    </xf>
    <xf numFmtId="0" fontId="7" fillId="4" borderId="15" xfId="0" applyFont="1" applyFill="1" applyBorder="1" applyAlignment="1" applyProtection="1">
      <alignment horizontal="centerContinuous"/>
      <protection hidden="1"/>
    </xf>
    <xf numFmtId="0" fontId="7" fillId="4" borderId="16" xfId="0" applyFont="1" applyFill="1" applyBorder="1" applyAlignment="1" applyProtection="1">
      <alignment horizontal="centerContinuous"/>
      <protection hidden="1"/>
    </xf>
    <xf numFmtId="0" fontId="7" fillId="4" borderId="17" xfId="0" applyFont="1" applyFill="1" applyBorder="1" applyAlignment="1" applyProtection="1">
      <alignment horizontal="centerContinuous"/>
      <protection hidden="1"/>
    </xf>
    <xf numFmtId="0" fontId="7" fillId="4" borderId="19" xfId="0" applyFont="1" applyFill="1" applyBorder="1" applyAlignment="1" applyProtection="1">
      <alignment horizontal="centerContinuous"/>
      <protection hidden="1"/>
    </xf>
    <xf numFmtId="0" fontId="7" fillId="4" borderId="20" xfId="0" applyFont="1" applyFill="1" applyBorder="1" applyAlignment="1" applyProtection="1">
      <alignment horizontal="centerContinuous"/>
      <protection hidden="1"/>
    </xf>
    <xf numFmtId="0" fontId="7" fillId="4" borderId="21" xfId="0" applyFont="1" applyFill="1" applyBorder="1" applyAlignment="1" applyProtection="1">
      <alignment horizontal="centerContinuous"/>
      <protection hidden="1"/>
    </xf>
    <xf numFmtId="0" fontId="3" fillId="2" borderId="23" xfId="0" applyFont="1" applyFill="1" applyBorder="1" applyAlignment="1" applyProtection="1">
      <alignment horizontal="centerContinuous" wrapText="1"/>
      <protection locked="0"/>
    </xf>
    <xf numFmtId="0" fontId="3" fillId="2" borderId="0" xfId="0" applyFont="1" applyFill="1" applyAlignment="1" applyProtection="1">
      <alignment horizontal="centerContinuous" wrapText="1"/>
      <protection locked="0"/>
    </xf>
    <xf numFmtId="0" fontId="3" fillId="2" borderId="13" xfId="0" applyFont="1" applyFill="1" applyBorder="1" applyAlignment="1" applyProtection="1">
      <alignment horizontal="centerContinuous" wrapText="1"/>
      <protection locked="0"/>
    </xf>
    <xf numFmtId="0" fontId="7" fillId="4" borderId="27" xfId="0" applyFont="1" applyFill="1" applyBorder="1" applyAlignment="1" applyProtection="1">
      <alignment horizontal="centerContinuous"/>
      <protection hidden="1"/>
    </xf>
    <xf numFmtId="0" fontId="7" fillId="4" borderId="13" xfId="0" applyFont="1" applyFill="1" applyBorder="1" applyAlignment="1" applyProtection="1">
      <alignment horizontal="centerContinuous"/>
      <protection hidden="1"/>
    </xf>
    <xf numFmtId="0" fontId="7" fillId="4" borderId="28" xfId="0" applyFont="1" applyFill="1" applyBorder="1" applyAlignment="1" applyProtection="1">
      <alignment horizontal="centerContinuous"/>
      <protection hidden="1"/>
    </xf>
    <xf numFmtId="164" fontId="0" fillId="0" borderId="0" xfId="0" applyNumberFormat="1" applyAlignment="1">
      <alignment horizontal="centerContinuous"/>
    </xf>
    <xf numFmtId="164" fontId="0" fillId="0" borderId="26" xfId="0" applyNumberFormat="1" applyBorder="1" applyAlignment="1">
      <alignment horizontal="centerContinuous"/>
    </xf>
    <xf numFmtId="0" fontId="0" fillId="0" borderId="13" xfId="0" applyBorder="1" applyAlignment="1">
      <alignment horizontal="centerContinuous"/>
    </xf>
    <xf numFmtId="0" fontId="0" fillId="0" borderId="28" xfId="0" applyBorder="1" applyAlignment="1">
      <alignment horizontal="centerContinuous"/>
    </xf>
    <xf numFmtId="0" fontId="0" fillId="0" borderId="0" xfId="0" applyAlignment="1">
      <alignment horizontal="left"/>
    </xf>
    <xf numFmtId="0" fontId="0" fillId="0" borderId="16" xfId="0" applyBorder="1" applyAlignment="1" applyProtection="1">
      <alignment horizontal="center" wrapText="1"/>
      <protection hidden="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58"/>
  <sheetViews>
    <sheetView tabSelected="1" view="pageLayout" zoomScaleNormal="115" zoomScaleSheetLayoutView="100" workbookViewId="0">
      <selection activeCell="E2" sqref="E2"/>
    </sheetView>
  </sheetViews>
  <sheetFormatPr defaultColWidth="8.85546875" defaultRowHeight="15" x14ac:dyDescent="0.25"/>
  <cols>
    <col min="1" max="1" width="33.5703125" style="1" customWidth="1"/>
    <col min="2" max="2" width="14.42578125" style="1" customWidth="1"/>
    <col min="3" max="3" width="16.5703125" style="1" customWidth="1"/>
    <col min="4" max="4" width="17.42578125" style="1" bestFit="1" customWidth="1"/>
    <col min="5" max="5" width="20.42578125" style="1" bestFit="1" customWidth="1"/>
    <col min="6" max="6" width="11.5703125" style="1" bestFit="1" customWidth="1"/>
    <col min="7" max="16384" width="8.85546875" style="1"/>
  </cols>
  <sheetData>
    <row r="1" spans="1:6" s="36" customFormat="1" ht="15.75" thickBot="1" x14ac:dyDescent="0.3">
      <c r="A1" s="36" t="s">
        <v>106</v>
      </c>
      <c r="E1" s="37">
        <v>46223</v>
      </c>
    </row>
    <row r="2" spans="1:6" ht="27.2" customHeight="1" thickTop="1" thickBot="1" x14ac:dyDescent="0.35">
      <c r="A2" s="55" t="s">
        <v>20</v>
      </c>
      <c r="B2" s="56"/>
      <c r="C2" s="56"/>
      <c r="D2" s="56"/>
      <c r="E2" s="57"/>
    </row>
    <row r="3" spans="1:6" ht="22.35" customHeight="1" thickBot="1" x14ac:dyDescent="0.4">
      <c r="A3" s="2" t="s">
        <v>39</v>
      </c>
      <c r="B3" s="3" t="s">
        <v>26</v>
      </c>
      <c r="C3" s="4">
        <v>73</v>
      </c>
      <c r="D3" s="3" t="s">
        <v>27</v>
      </c>
      <c r="E3" s="24" t="s">
        <v>82</v>
      </c>
    </row>
    <row r="4" spans="1:6" ht="15.75" thickBot="1" x14ac:dyDescent="0.3">
      <c r="A4" s="5" t="s">
        <v>12</v>
      </c>
      <c r="B4" s="3">
        <v>4400028312</v>
      </c>
      <c r="C4" s="3" t="s">
        <v>13</v>
      </c>
      <c r="D4" s="58" t="s">
        <v>40</v>
      </c>
      <c r="E4" s="59"/>
    </row>
    <row r="5" spans="1:6" ht="21" x14ac:dyDescent="0.35">
      <c r="A5" s="60" t="s">
        <v>1</v>
      </c>
      <c r="B5" s="61"/>
      <c r="C5" s="61"/>
      <c r="D5" s="61"/>
      <c r="E5" s="62"/>
    </row>
    <row r="6" spans="1:6" x14ac:dyDescent="0.25">
      <c r="A6" s="6" t="s">
        <v>2</v>
      </c>
      <c r="B6" s="7" t="s">
        <v>3</v>
      </c>
      <c r="C6" s="7" t="s">
        <v>0</v>
      </c>
      <c r="D6" s="7" t="s">
        <v>4</v>
      </c>
      <c r="E6" s="8" t="s">
        <v>5</v>
      </c>
    </row>
    <row r="7" spans="1:6" x14ac:dyDescent="0.25">
      <c r="A7" s="9" t="s">
        <v>63</v>
      </c>
      <c r="B7" s="10" t="s">
        <v>101</v>
      </c>
      <c r="C7" s="35">
        <v>43291</v>
      </c>
      <c r="D7" s="11"/>
      <c r="E7" s="12">
        <f>$C7*D7</f>
        <v>0</v>
      </c>
      <c r="F7" s="30"/>
    </row>
    <row r="8" spans="1:6" ht="18.75" x14ac:dyDescent="0.3">
      <c r="A8" s="63" t="s">
        <v>14</v>
      </c>
      <c r="B8" s="64"/>
      <c r="C8" s="64"/>
      <c r="D8" s="64"/>
      <c r="E8" s="65"/>
      <c r="F8" s="30"/>
    </row>
    <row r="9" spans="1:6" x14ac:dyDescent="0.25">
      <c r="A9" s="13" t="s">
        <v>10</v>
      </c>
      <c r="B9" s="7" t="s">
        <v>3</v>
      </c>
      <c r="C9" s="7" t="s">
        <v>0</v>
      </c>
      <c r="D9" s="7" t="s">
        <v>4</v>
      </c>
      <c r="E9" s="8" t="s">
        <v>5</v>
      </c>
      <c r="F9" s="30"/>
    </row>
    <row r="10" spans="1:6" x14ac:dyDescent="0.25">
      <c r="A10" s="9" t="s">
        <v>62</v>
      </c>
      <c r="B10" s="10" t="s">
        <v>102</v>
      </c>
      <c r="C10" s="35">
        <v>46058</v>
      </c>
      <c r="D10" s="11"/>
      <c r="E10" s="12">
        <f t="shared" ref="E10:E11" si="0">$C10*D10</f>
        <v>0</v>
      </c>
      <c r="F10" s="30"/>
    </row>
    <row r="11" spans="1:6" x14ac:dyDescent="0.25">
      <c r="A11" s="14" t="s">
        <v>64</v>
      </c>
      <c r="B11" s="14" t="s">
        <v>103</v>
      </c>
      <c r="C11" s="35">
        <v>58014</v>
      </c>
      <c r="D11" s="11"/>
      <c r="E11" s="12">
        <f t="shared" si="0"/>
        <v>0</v>
      </c>
      <c r="F11" s="30"/>
    </row>
    <row r="12" spans="1:6" ht="18.75" x14ac:dyDescent="0.3">
      <c r="A12" s="66" t="s">
        <v>21</v>
      </c>
      <c r="B12" s="67"/>
      <c r="C12" s="67"/>
      <c r="D12" s="67"/>
      <c r="E12" s="68"/>
    </row>
    <row r="13" spans="1:6" ht="15.75" customHeight="1" x14ac:dyDescent="0.25">
      <c r="A13" s="28" t="s">
        <v>45</v>
      </c>
      <c r="B13" s="29"/>
      <c r="C13" s="91" t="s">
        <v>46</v>
      </c>
      <c r="D13" s="91"/>
      <c r="E13" s="15"/>
    </row>
    <row r="14" spans="1:6" ht="15.75" customHeight="1" x14ac:dyDescent="0.25">
      <c r="A14" s="28" t="s">
        <v>100</v>
      </c>
      <c r="B14" s="54"/>
      <c r="C14" s="53"/>
      <c r="D14" s="53"/>
      <c r="E14" s="52"/>
    </row>
    <row r="15" spans="1:6" ht="18.75" x14ac:dyDescent="0.3">
      <c r="A15" s="69" t="s">
        <v>86</v>
      </c>
      <c r="B15" s="70"/>
      <c r="C15" s="70"/>
      <c r="D15" s="70"/>
      <c r="E15" s="71"/>
    </row>
    <row r="16" spans="1:6" customFormat="1" x14ac:dyDescent="0.25">
      <c r="A16" s="33" t="s">
        <v>41</v>
      </c>
      <c r="B16" s="25" t="s">
        <v>7</v>
      </c>
      <c r="C16" s="25" t="s">
        <v>8</v>
      </c>
      <c r="D16" s="25" t="s">
        <v>9</v>
      </c>
      <c r="E16" s="26" t="s">
        <v>5</v>
      </c>
    </row>
    <row r="17" spans="1:6" customFormat="1" x14ac:dyDescent="0.25">
      <c r="A17" s="28" t="s">
        <v>88</v>
      </c>
      <c r="B17" s="32" t="s">
        <v>87</v>
      </c>
      <c r="C17" s="22">
        <v>272</v>
      </c>
      <c r="D17" s="23"/>
      <c r="E17" s="27">
        <f>IF(D17="Yes",$C17*SUM($D$7:$D$11),0)</f>
        <v>0</v>
      </c>
      <c r="F17" s="34"/>
    </row>
    <row r="18" spans="1:6" customFormat="1" x14ac:dyDescent="0.25">
      <c r="A18" s="31" t="s">
        <v>93</v>
      </c>
      <c r="B18" s="31" t="s">
        <v>89</v>
      </c>
      <c r="C18" s="22">
        <v>272</v>
      </c>
      <c r="D18" s="23"/>
      <c r="E18" s="27">
        <f t="shared" ref="E18:E21" si="1">IF(D18="Yes",$C18*SUM($D$7:$D$11),0)</f>
        <v>0</v>
      </c>
      <c r="F18" s="34"/>
    </row>
    <row r="19" spans="1:6" customFormat="1" x14ac:dyDescent="0.25">
      <c r="A19" s="31" t="s">
        <v>94</v>
      </c>
      <c r="B19" s="31" t="s">
        <v>90</v>
      </c>
      <c r="C19" s="22">
        <v>272</v>
      </c>
      <c r="D19" s="23"/>
      <c r="E19" s="27">
        <f t="shared" si="1"/>
        <v>0</v>
      </c>
      <c r="F19" s="34"/>
    </row>
    <row r="20" spans="1:6" customFormat="1" ht="15" customHeight="1" x14ac:dyDescent="0.25">
      <c r="A20" s="31" t="s">
        <v>95</v>
      </c>
      <c r="B20" s="31" t="s">
        <v>91</v>
      </c>
      <c r="C20" s="22">
        <v>272</v>
      </c>
      <c r="D20" s="23"/>
      <c r="E20" s="27">
        <f t="shared" si="1"/>
        <v>0</v>
      </c>
      <c r="F20" s="34"/>
    </row>
    <row r="21" spans="1:6" customFormat="1" x14ac:dyDescent="0.25">
      <c r="A21" s="28" t="s">
        <v>96</v>
      </c>
      <c r="B21" s="32" t="s">
        <v>92</v>
      </c>
      <c r="C21" s="22">
        <v>272</v>
      </c>
      <c r="D21" s="23"/>
      <c r="E21" s="27">
        <f t="shared" si="1"/>
        <v>0</v>
      </c>
      <c r="F21" s="34"/>
    </row>
    <row r="22" spans="1:6" customFormat="1" ht="18.75" x14ac:dyDescent="0.3">
      <c r="A22" s="69" t="s">
        <v>6</v>
      </c>
      <c r="B22" s="70"/>
      <c r="C22" s="70"/>
      <c r="D22" s="70"/>
      <c r="E22" s="71"/>
      <c r="F22" s="34"/>
    </row>
    <row r="23" spans="1:6" x14ac:dyDescent="0.25">
      <c r="A23" s="6" t="s">
        <v>22</v>
      </c>
      <c r="B23" s="7" t="s">
        <v>7</v>
      </c>
      <c r="C23" s="7" t="s">
        <v>8</v>
      </c>
      <c r="D23" s="7" t="s">
        <v>9</v>
      </c>
      <c r="E23" s="8" t="s">
        <v>5</v>
      </c>
    </row>
    <row r="24" spans="1:6" x14ac:dyDescent="0.25">
      <c r="A24" s="9" t="s">
        <v>24</v>
      </c>
      <c r="B24" s="16" t="s">
        <v>47</v>
      </c>
      <c r="C24" s="38">
        <v>0</v>
      </c>
      <c r="D24" s="11"/>
      <c r="E24" s="12">
        <f>IF(D24="Yes",$C24*SUM($D$7:$D$11),0)</f>
        <v>0</v>
      </c>
      <c r="F24" s="30"/>
    </row>
    <row r="25" spans="1:6" x14ac:dyDescent="0.25">
      <c r="A25" s="9" t="s">
        <v>48</v>
      </c>
      <c r="B25" s="16" t="s">
        <v>49</v>
      </c>
      <c r="C25" s="17">
        <v>561</v>
      </c>
      <c r="D25" s="11"/>
      <c r="E25" s="12">
        <f>IF(D25="Yes",$C25*SUM($D$7:$D$11),0)</f>
        <v>0</v>
      </c>
      <c r="F25" s="30"/>
    </row>
    <row r="26" spans="1:6" x14ac:dyDescent="0.25">
      <c r="A26" s="9" t="s">
        <v>50</v>
      </c>
      <c r="B26" s="16" t="s">
        <v>65</v>
      </c>
      <c r="C26" s="17">
        <v>1100</v>
      </c>
      <c r="D26" s="11"/>
      <c r="E26" s="12">
        <f t="shared" ref="E26:E37" si="2">IF(D26="Yes",$C26*SUM($D$7:$D$11),0)</f>
        <v>0</v>
      </c>
      <c r="F26" s="30"/>
    </row>
    <row r="27" spans="1:6" x14ac:dyDescent="0.25">
      <c r="A27" s="9" t="s">
        <v>57</v>
      </c>
      <c r="B27" s="16" t="s">
        <v>58</v>
      </c>
      <c r="C27" s="17">
        <v>685</v>
      </c>
      <c r="D27" s="11"/>
      <c r="E27" s="12">
        <f t="shared" si="2"/>
        <v>0</v>
      </c>
      <c r="F27" s="30"/>
    </row>
    <row r="28" spans="1:6" ht="27.75" x14ac:dyDescent="0.25">
      <c r="A28" s="9" t="s">
        <v>99</v>
      </c>
      <c r="B28" s="16" t="s">
        <v>83</v>
      </c>
      <c r="C28" s="17">
        <v>548</v>
      </c>
      <c r="D28" s="11"/>
      <c r="E28" s="12">
        <f t="shared" si="2"/>
        <v>0</v>
      </c>
      <c r="F28" s="30"/>
    </row>
    <row r="29" spans="1:6" ht="45" x14ac:dyDescent="0.25">
      <c r="A29" s="9" t="s">
        <v>104</v>
      </c>
      <c r="B29" s="16" t="s">
        <v>105</v>
      </c>
      <c r="C29" s="17">
        <v>824</v>
      </c>
      <c r="D29" s="11"/>
      <c r="E29" s="12">
        <f t="shared" si="2"/>
        <v>0</v>
      </c>
      <c r="F29" s="30"/>
    </row>
    <row r="30" spans="1:6" x14ac:dyDescent="0.25">
      <c r="A30" s="18" t="s">
        <v>66</v>
      </c>
      <c r="B30" s="19" t="s">
        <v>67</v>
      </c>
      <c r="C30" s="20">
        <v>88</v>
      </c>
      <c r="D30" s="11"/>
      <c r="E30" s="12">
        <f t="shared" si="2"/>
        <v>0</v>
      </c>
      <c r="F30" s="30"/>
    </row>
    <row r="31" spans="1:6" ht="27.75" x14ac:dyDescent="0.25">
      <c r="A31" s="9" t="s">
        <v>98</v>
      </c>
      <c r="B31" s="19" t="s">
        <v>68</v>
      </c>
      <c r="C31" s="20">
        <v>456</v>
      </c>
      <c r="D31" s="11"/>
      <c r="E31" s="12">
        <f t="shared" si="2"/>
        <v>0</v>
      </c>
      <c r="F31" s="30"/>
    </row>
    <row r="32" spans="1:6" ht="51.75" x14ac:dyDescent="0.25">
      <c r="A32" s="9" t="s">
        <v>97</v>
      </c>
      <c r="B32" s="19" t="s">
        <v>69</v>
      </c>
      <c r="C32" s="20">
        <v>2756</v>
      </c>
      <c r="D32" s="11"/>
      <c r="E32" s="12">
        <f t="shared" si="2"/>
        <v>0</v>
      </c>
      <c r="F32" s="30"/>
    </row>
    <row r="33" spans="1:6" x14ac:dyDescent="0.25">
      <c r="A33" s="18" t="s">
        <v>51</v>
      </c>
      <c r="B33" s="19" t="s">
        <v>52</v>
      </c>
      <c r="C33" s="20">
        <v>640</v>
      </c>
      <c r="D33" s="11"/>
      <c r="E33" s="12">
        <f t="shared" si="2"/>
        <v>0</v>
      </c>
      <c r="F33" s="30"/>
    </row>
    <row r="34" spans="1:6" x14ac:dyDescent="0.25">
      <c r="A34" s="9" t="s">
        <v>53</v>
      </c>
      <c r="B34" s="16" t="s">
        <v>54</v>
      </c>
      <c r="C34" s="17">
        <v>133</v>
      </c>
      <c r="D34" s="11"/>
      <c r="E34" s="12">
        <f t="shared" si="2"/>
        <v>0</v>
      </c>
      <c r="F34" s="30"/>
    </row>
    <row r="35" spans="1:6" x14ac:dyDescent="0.25">
      <c r="A35" s="9" t="s">
        <v>55</v>
      </c>
      <c r="B35" s="16" t="s">
        <v>56</v>
      </c>
      <c r="C35" s="17">
        <v>253</v>
      </c>
      <c r="D35" s="11"/>
      <c r="E35" s="12">
        <f t="shared" si="2"/>
        <v>0</v>
      </c>
      <c r="F35" s="30"/>
    </row>
    <row r="36" spans="1:6" x14ac:dyDescent="0.25">
      <c r="A36" s="9" t="s">
        <v>70</v>
      </c>
      <c r="B36" s="16" t="s">
        <v>71</v>
      </c>
      <c r="C36" s="17">
        <v>165</v>
      </c>
      <c r="D36" s="11"/>
      <c r="E36" s="12">
        <f t="shared" si="2"/>
        <v>0</v>
      </c>
      <c r="F36" s="30"/>
    </row>
    <row r="37" spans="1:6" x14ac:dyDescent="0.25">
      <c r="A37" s="9" t="s">
        <v>72</v>
      </c>
      <c r="B37" s="16" t="s">
        <v>73</v>
      </c>
      <c r="C37" s="17">
        <v>456</v>
      </c>
      <c r="D37" s="11"/>
      <c r="E37" s="12">
        <f t="shared" si="2"/>
        <v>0</v>
      </c>
      <c r="F37" s="30"/>
    </row>
    <row r="38" spans="1:6" x14ac:dyDescent="0.25">
      <c r="A38" s="9" t="s">
        <v>74</v>
      </c>
      <c r="B38" s="16" t="s">
        <v>75</v>
      </c>
      <c r="C38" s="17">
        <v>180</v>
      </c>
      <c r="D38" s="11"/>
      <c r="E38" s="12">
        <f>IF(D38="Yes",$C38*SUM($D$7:$D$11),0)</f>
        <v>0</v>
      </c>
      <c r="F38" s="30"/>
    </row>
    <row r="39" spans="1:6" x14ac:dyDescent="0.25">
      <c r="A39" s="9" t="s">
        <v>76</v>
      </c>
      <c r="B39" s="16" t="s">
        <v>77</v>
      </c>
      <c r="C39" s="17">
        <v>317</v>
      </c>
      <c r="D39" s="11"/>
      <c r="E39" s="12">
        <f t="shared" ref="E39:E43" si="3">IF(D39="Yes",$C39*SUM($D$7:$D$11),0)</f>
        <v>0</v>
      </c>
      <c r="F39" s="30"/>
    </row>
    <row r="40" spans="1:6" x14ac:dyDescent="0.25">
      <c r="A40" s="9" t="s">
        <v>80</v>
      </c>
      <c r="B40" s="16" t="s">
        <v>81</v>
      </c>
      <c r="C40" s="17">
        <v>92</v>
      </c>
      <c r="D40" s="11"/>
      <c r="E40" s="12">
        <f t="shared" si="3"/>
        <v>0</v>
      </c>
      <c r="F40" s="30"/>
    </row>
    <row r="41" spans="1:6" x14ac:dyDescent="0.25">
      <c r="A41" s="9" t="s">
        <v>79</v>
      </c>
      <c r="B41" s="16" t="s">
        <v>78</v>
      </c>
      <c r="C41" s="17">
        <v>193</v>
      </c>
      <c r="D41" s="11"/>
      <c r="E41" s="12">
        <f t="shared" si="3"/>
        <v>0</v>
      </c>
      <c r="F41" s="30"/>
    </row>
    <row r="42" spans="1:6" ht="30" x14ac:dyDescent="0.25">
      <c r="A42" s="9" t="s">
        <v>85</v>
      </c>
      <c r="B42" s="16" t="s">
        <v>84</v>
      </c>
      <c r="C42" s="17">
        <v>544</v>
      </c>
      <c r="D42" s="11"/>
      <c r="E42" s="12">
        <f t="shared" si="3"/>
        <v>0</v>
      </c>
      <c r="F42" s="30"/>
    </row>
    <row r="43" spans="1:6" x14ac:dyDescent="0.25">
      <c r="A43" s="9" t="s">
        <v>59</v>
      </c>
      <c r="B43" s="16" t="s">
        <v>60</v>
      </c>
      <c r="C43" s="17">
        <v>225</v>
      </c>
      <c r="D43" s="11"/>
      <c r="E43" s="12">
        <f t="shared" si="3"/>
        <v>0</v>
      </c>
      <c r="F43" s="30"/>
    </row>
    <row r="44" spans="1:6" x14ac:dyDescent="0.25">
      <c r="A44" s="72" t="s">
        <v>17</v>
      </c>
      <c r="B44" s="73"/>
      <c r="C44" s="73"/>
      <c r="D44" s="10" t="s">
        <v>11</v>
      </c>
      <c r="E44" s="21">
        <f>IF(SUM(D7:D11)=0,0,SUM(E7:E11,E24:E43)/SUM(D7:D11))</f>
        <v>0</v>
      </c>
      <c r="F44" s="30"/>
    </row>
    <row r="45" spans="1:6" ht="18.75" x14ac:dyDescent="0.3">
      <c r="A45" s="74" t="s">
        <v>15</v>
      </c>
      <c r="B45" s="75"/>
      <c r="C45" s="75"/>
      <c r="D45" s="75"/>
      <c r="E45" s="76"/>
      <c r="F45" s="30"/>
    </row>
    <row r="46" spans="1:6" x14ac:dyDescent="0.25">
      <c r="A46" s="72" t="s">
        <v>16</v>
      </c>
      <c r="B46" s="73"/>
      <c r="C46" s="73"/>
      <c r="D46" s="73"/>
      <c r="E46" s="12">
        <f>ROUND(0.0035*E44,2)</f>
        <v>0</v>
      </c>
      <c r="F46" s="30"/>
    </row>
    <row r="47" spans="1:6" x14ac:dyDescent="0.25">
      <c r="A47" s="72" t="s">
        <v>35</v>
      </c>
      <c r="B47" s="73"/>
      <c r="C47" s="73"/>
      <c r="D47" s="73"/>
      <c r="E47" s="12">
        <v>11.25</v>
      </c>
      <c r="F47" s="30"/>
    </row>
    <row r="48" spans="1:6" x14ac:dyDescent="0.25">
      <c r="A48" s="72" t="s">
        <v>23</v>
      </c>
      <c r="B48" s="73"/>
      <c r="C48" s="73"/>
      <c r="D48" s="73"/>
      <c r="E48" s="12">
        <v>20</v>
      </c>
      <c r="F48" s="30"/>
    </row>
    <row r="49" spans="1:5" x14ac:dyDescent="0.25">
      <c r="A49" s="72" t="s">
        <v>18</v>
      </c>
      <c r="B49" s="73"/>
      <c r="C49" s="73"/>
      <c r="D49" s="10" t="s">
        <v>11</v>
      </c>
      <c r="E49" s="12">
        <f>IF(SUM(E44:E48)&lt;100,0,SUM(E44:E48))</f>
        <v>0</v>
      </c>
    </row>
    <row r="50" spans="1:5" x14ac:dyDescent="0.25">
      <c r="A50" s="72" t="s">
        <v>19</v>
      </c>
      <c r="B50" s="73"/>
      <c r="C50" s="73"/>
      <c r="D50" s="10" t="str">
        <f>IF(SUM(D7:D10)=0,"",IF(SUM(D7:D10)=1,"1 Vehicle",SUM(D7:D10)&amp;" Vehicles"))</f>
        <v/>
      </c>
      <c r="E50" s="12">
        <f>E49*SUM(D7:D11)</f>
        <v>0</v>
      </c>
    </row>
    <row r="51" spans="1:5" ht="18.75" x14ac:dyDescent="0.3">
      <c r="A51" s="77" t="s">
        <v>28</v>
      </c>
      <c r="B51" s="78"/>
      <c r="C51" s="78"/>
      <c r="D51" s="78"/>
      <c r="E51" s="79"/>
    </row>
    <row r="52" spans="1:5" x14ac:dyDescent="0.25">
      <c r="A52" s="42" t="s">
        <v>37</v>
      </c>
      <c r="B52" s="80"/>
      <c r="C52" s="80"/>
      <c r="D52" s="43" t="s">
        <v>29</v>
      </c>
      <c r="E52" s="44"/>
    </row>
    <row r="53" spans="1:5" x14ac:dyDescent="0.25">
      <c r="A53" s="45" t="s">
        <v>30</v>
      </c>
      <c r="B53" s="81"/>
      <c r="C53" s="81"/>
      <c r="D53" s="1" t="s">
        <v>38</v>
      </c>
      <c r="E53" s="46"/>
    </row>
    <row r="54" spans="1:5" x14ac:dyDescent="0.25">
      <c r="A54" s="49" t="s">
        <v>31</v>
      </c>
      <c r="B54" s="82"/>
      <c r="C54" s="82"/>
      <c r="D54" s="50" t="s">
        <v>32</v>
      </c>
      <c r="E54" s="51"/>
    </row>
    <row r="55" spans="1:5" ht="18.75" x14ac:dyDescent="0.3">
      <c r="A55" s="83" t="s">
        <v>33</v>
      </c>
      <c r="B55" s="84"/>
      <c r="C55" s="84"/>
      <c r="D55" s="84"/>
      <c r="E55" s="85"/>
    </row>
    <row r="56" spans="1:5" x14ac:dyDescent="0.25">
      <c r="A56" s="47" t="s">
        <v>61</v>
      </c>
      <c r="B56" s="90" t="s">
        <v>42</v>
      </c>
      <c r="C56" s="90"/>
      <c r="D56" t="s">
        <v>34</v>
      </c>
      <c r="E56" s="48">
        <v>310010875</v>
      </c>
    </row>
    <row r="57" spans="1:5" x14ac:dyDescent="0.25">
      <c r="A57" s="45" t="s">
        <v>30</v>
      </c>
      <c r="B57" s="86" t="s">
        <v>43</v>
      </c>
      <c r="C57" s="86"/>
      <c r="D57" s="86"/>
      <c r="E57" s="87"/>
    </row>
    <row r="58" spans="1:5" x14ac:dyDescent="0.25">
      <c r="A58" s="49" t="s">
        <v>31</v>
      </c>
      <c r="B58" s="88" t="s">
        <v>44</v>
      </c>
      <c r="C58" s="88"/>
      <c r="D58" s="88"/>
      <c r="E58" s="89"/>
    </row>
  </sheetData>
  <sheetProtection algorithmName="SHA-512" hashValue="i6RU8uu6lsTf7WmQznShbJKx9sUJQyKN20Mobzw7MCG2ASNPhEod4z1zedpkQCKz5GO+CAn1J7x2xDvcZc5PAA==" saltValue="J1wPk80QX6fDW8wusI373w==" spinCount="100000" sheet="1" formatColumns="0" formatRows="0"/>
  <mergeCells count="2">
    <mergeCell ref="B56:C56"/>
    <mergeCell ref="C13:D13"/>
  </mergeCells>
  <dataValidations count="2">
    <dataValidation type="list" allowBlank="1" showInputMessage="1" showErrorMessage="1" sqref="D17:D21 D24:D43" xr:uid="{00000000-0002-0000-0000-000000000000}">
      <formula1>"Yes, "</formula1>
    </dataValidation>
    <dataValidation type="custom" allowBlank="1" showInputMessage="1" showErrorMessage="1" error="Only one vehicle configuration may be used on each spreadsheet." sqref="D7" xr:uid="{00000000-0002-0000-0000-000001000000}">
      <formula1>IF(SUM(D10:D11)=0,TRUE,FALSE)</formula1>
    </dataValidation>
  </dataValidations>
  <pageMargins left="0.7" right="0.7" top="0.75" bottom="0.75" header="0.3" footer="0.3"/>
  <pageSetup scale="8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A9665-79DC-4536-B84B-A96E9EC642F3}">
  <dimension ref="A1:A2"/>
  <sheetViews>
    <sheetView workbookViewId="0">
      <selection activeCell="A14" sqref="A14"/>
    </sheetView>
  </sheetViews>
  <sheetFormatPr defaultRowHeight="15" x14ac:dyDescent="0.25"/>
  <cols>
    <col min="1" max="1" width="113" bestFit="1" customWidth="1"/>
  </cols>
  <sheetData>
    <row r="1" spans="1:1" s="40" customFormat="1" ht="21" customHeight="1" x14ac:dyDescent="0.35">
      <c r="A1" s="39" t="s">
        <v>36</v>
      </c>
    </row>
    <row r="2" spans="1:1" ht="155.25" customHeight="1" x14ac:dyDescent="0.25">
      <c r="A2" s="41" t="s">
        <v>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73 - Ram 2500 Reg.</vt:lpstr>
      <vt:lpstr>Instructions</vt:lpstr>
    </vt:vector>
  </TitlesOfParts>
  <Company>State of Louisiana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Austin Bachman</dc:creator>
  <cp:lastModifiedBy>Raymond McKnight (DOA)</cp:lastModifiedBy>
  <cp:lastPrinted>2025-03-21T16:38:03Z</cp:lastPrinted>
  <dcterms:created xsi:type="dcterms:W3CDTF">2016-08-11T20:23:26Z</dcterms:created>
  <dcterms:modified xsi:type="dcterms:W3CDTF">2026-07-20T13:13:56Z</dcterms:modified>
</cp:coreProperties>
</file>