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otrea\Desktop\1 - Contracts\"/>
    </mc:Choice>
  </mc:AlternateContent>
  <bookViews>
    <workbookView xWindow="-110" yWindow="-110" windowWidth="23260" windowHeight="12580"/>
  </bookViews>
  <sheets>
    <sheet name="29-30 Passenger Diesel" sheetId="1" r:id="rId1"/>
    <sheet name="47-48 Passenger Diesel" sheetId="2" r:id="rId2"/>
    <sheet name="53-54 Passenger Diesel" sheetId="3" r:id="rId3"/>
    <sheet name="59 Passenger Diesel" sheetId="5" r:id="rId4"/>
    <sheet name="65 Passenger Diesel" sheetId="6" r:id="rId5"/>
    <sheet name="71 Passenger Diesel" sheetId="7" r:id="rId6"/>
    <sheet name="71 Passenger Electric " sheetId="10" r:id="rId7"/>
    <sheet name="77 Passenger Diesel" sheetId="8" r:id="rId8"/>
    <sheet name="77 Passenger Electric 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10" l="1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4" i="10"/>
  <c r="F56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4" i="9"/>
  <c r="F66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4" i="8"/>
  <c r="F66" i="7"/>
  <c r="F52" i="7"/>
  <c r="F60" i="7" s="1"/>
  <c r="F61" i="7" s="1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4" i="7"/>
  <c r="F66" i="6"/>
  <c r="F52" i="6"/>
  <c r="F60" i="6" s="1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4" i="6"/>
  <c r="F66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4" i="5"/>
  <c r="F66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4" i="3"/>
  <c r="F66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4" i="2"/>
  <c r="F66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4" i="1"/>
  <c r="F52" i="1" s="1"/>
  <c r="F60" i="1" s="1"/>
  <c r="F61" i="1" s="1"/>
  <c r="F42" i="10" l="1"/>
  <c r="F50" i="10" s="1"/>
  <c r="F51" i="10" s="1"/>
  <c r="F42" i="9"/>
  <c r="F50" i="9" s="1"/>
  <c r="F51" i="9" s="1"/>
  <c r="F61" i="6"/>
  <c r="F63" i="6" s="1"/>
  <c r="F67" i="6" s="1"/>
  <c r="F68" i="6" s="1"/>
  <c r="F52" i="8"/>
  <c r="F60" i="8" s="1"/>
  <c r="F61" i="8" s="1"/>
  <c r="F63" i="8" s="1"/>
  <c r="F67" i="8" s="1"/>
  <c r="F68" i="8" s="1"/>
  <c r="F63" i="7"/>
  <c r="F67" i="7" s="1"/>
  <c r="F68" i="7" s="1"/>
  <c r="F60" i="5"/>
  <c r="F61" i="5" s="1"/>
  <c r="F60" i="3"/>
  <c r="F61" i="3" s="1"/>
  <c r="F60" i="2"/>
  <c r="F61" i="2" s="1"/>
  <c r="F63" i="1"/>
  <c r="F67" i="1" s="1"/>
  <c r="F68" i="1" s="1"/>
  <c r="F53" i="10" l="1"/>
  <c r="F57" i="10" s="1"/>
  <c r="F58" i="10" s="1"/>
  <c r="F53" i="9"/>
  <c r="F57" i="9" s="1"/>
  <c r="F58" i="9" s="1"/>
  <c r="F63" i="5"/>
  <c r="F67" i="5" s="1"/>
  <c r="F68" i="5" s="1"/>
  <c r="F63" i="3"/>
  <c r="F67" i="3" s="1"/>
  <c r="F68" i="3" s="1"/>
  <c r="F63" i="2"/>
  <c r="F67" i="2" s="1"/>
  <c r="F68" i="2" s="1"/>
</calcChain>
</file>

<file path=xl/sharedStrings.xml><?xml version="1.0" encoding="utf-8"?>
<sst xmlns="http://schemas.openxmlformats.org/spreadsheetml/2006/main" count="1214" uniqueCount="125">
  <si>
    <t>This Order Sheet should be included with each purchase order</t>
  </si>
  <si>
    <t>Type A: 29/30 Passenger, Diesel</t>
  </si>
  <si>
    <t>Contract Number:</t>
  </si>
  <si>
    <t>Vendor:</t>
  </si>
  <si>
    <t>Twin State Trucks</t>
  </si>
  <si>
    <t>Base Bus Information</t>
  </si>
  <si>
    <t>Make</t>
  </si>
  <si>
    <t>IC Integrated</t>
  </si>
  <si>
    <t>Engine</t>
  </si>
  <si>
    <t>Cummins B6.7</t>
  </si>
  <si>
    <t>Model</t>
  </si>
  <si>
    <t>CE</t>
  </si>
  <si>
    <t>Transmission</t>
  </si>
  <si>
    <t>Allison 2500 PTS</t>
  </si>
  <si>
    <t>Delivery (ARO)</t>
  </si>
  <si>
    <t>120 Days</t>
  </si>
  <si>
    <t>Tires</t>
  </si>
  <si>
    <t>11R22.5 Radial</t>
  </si>
  <si>
    <t>Quantity Pricing</t>
  </si>
  <si>
    <t>Quantity</t>
  </si>
  <si>
    <t>Price</t>
  </si>
  <si>
    <t>1-5</t>
  </si>
  <si>
    <t>21-30</t>
  </si>
  <si>
    <t>51+</t>
  </si>
  <si>
    <t>6-10</t>
  </si>
  <si>
    <t>31-40</t>
  </si>
  <si>
    <t>11-20</t>
  </si>
  <si>
    <t>41-50</t>
  </si>
  <si>
    <t>Base Bus Price</t>
  </si>
  <si>
    <t>Quantity Ordered</t>
  </si>
  <si>
    <t>Unit Price</t>
  </si>
  <si>
    <t>Published Options</t>
  </si>
  <si>
    <t>Option Description</t>
  </si>
  <si>
    <t>Option Code</t>
  </si>
  <si>
    <t>Option Unit Price</t>
  </si>
  <si>
    <t>Add Option</t>
  </si>
  <si>
    <t>Extended Price</t>
  </si>
  <si>
    <t>Air Brakes</t>
  </si>
  <si>
    <t>STD</t>
  </si>
  <si>
    <t>NC</t>
  </si>
  <si>
    <t>Air Ride Suspension</t>
  </si>
  <si>
    <t>White Roof</t>
  </si>
  <si>
    <t>47NKC</t>
  </si>
  <si>
    <t>Tinted Windows</t>
  </si>
  <si>
    <t>48AUN</t>
  </si>
  <si>
    <t>Air Door</t>
  </si>
  <si>
    <t>47DBP</t>
  </si>
  <si>
    <t>Radio AM/FM/PA, 6 Speakers Min.</t>
  </si>
  <si>
    <t>Marine Grade Plywood Floor</t>
  </si>
  <si>
    <t>47SBB</t>
  </si>
  <si>
    <t>Locking Compartments (fuel, battery, entrance door, electrical, DEF, emergency doors)</t>
  </si>
  <si>
    <t>Strobe Light</t>
  </si>
  <si>
    <t>49JCG</t>
  </si>
  <si>
    <t>Driver's Seat Arm Rests</t>
  </si>
  <si>
    <t>48PTT</t>
  </si>
  <si>
    <t>Rear Heater</t>
  </si>
  <si>
    <t>48PMJ, 84,500</t>
  </si>
  <si>
    <t>Battery Disconnect</t>
  </si>
  <si>
    <t>11 R 22.5 Tires</t>
  </si>
  <si>
    <t>Fuel System Water Separator</t>
  </si>
  <si>
    <t>Camera / Radio Accessory Power Block (Block Fuse)</t>
  </si>
  <si>
    <t>49MSZ</t>
  </si>
  <si>
    <t>Service Door Grab Handles</t>
  </si>
  <si>
    <t>LED Lights - Ext. excluding Stop Signs and 8-Light Warning System</t>
  </si>
  <si>
    <t>LED Lights - Stop Signs Only</t>
  </si>
  <si>
    <t>49EKT,49EKX</t>
  </si>
  <si>
    <t>LED Lights - Stop Signs &amp; 8-Light Warning System</t>
  </si>
  <si>
    <t>49NGH,49EKT,49EKX</t>
  </si>
  <si>
    <t>Dual Grabrails</t>
  </si>
  <si>
    <t>3 Group 31 Batteries</t>
  </si>
  <si>
    <t>8MSG</t>
  </si>
  <si>
    <t>Air Driver's Seat</t>
  </si>
  <si>
    <t>47DNR</t>
  </si>
  <si>
    <t>Air Dryer (brakes)</t>
  </si>
  <si>
    <t>Tilt/Telescopic Steering Wheel</t>
  </si>
  <si>
    <t>Noise Suppression Switch</t>
  </si>
  <si>
    <t>3 Position-Sequential Service Door Switch</t>
  </si>
  <si>
    <t>Child Safety Check</t>
  </si>
  <si>
    <t xml:space="preserve">Body Fluid Kits </t>
  </si>
  <si>
    <t>Back-Up Camera</t>
  </si>
  <si>
    <t>Reflective Tape Package for Emer. Exits</t>
  </si>
  <si>
    <t>Air Conditioning 1 - Front and Rear Bulkhead</t>
  </si>
  <si>
    <t>Cup Holder</t>
  </si>
  <si>
    <t>Adjustable Pedals</t>
  </si>
  <si>
    <t>16HLH</t>
  </si>
  <si>
    <t>(2) Escape hatches</t>
  </si>
  <si>
    <t>Cost for Each Bus Plus Published Options</t>
  </si>
  <si>
    <t>1 EA</t>
  </si>
  <si>
    <t>Unpublished Options</t>
  </si>
  <si>
    <t>Total of Unpublished Options</t>
  </si>
  <si>
    <t>Cost for Each Bus Plus Published and Unpublished Options</t>
  </si>
  <si>
    <t>Additional Costs</t>
  </si>
  <si>
    <t>0.5% Contract Administrative Fee</t>
  </si>
  <si>
    <t>LA DEQ Waste Tire Fee (6 tires X $5.00 each)</t>
  </si>
  <si>
    <t>Delivery at $2.00 per Mile</t>
  </si>
  <si>
    <t>Number of Miles</t>
  </si>
  <si>
    <t>Total Delivery Charge</t>
  </si>
  <si>
    <t>Total Cost for Each Bus</t>
  </si>
  <si>
    <t>Total Cost for All Buses</t>
  </si>
  <si>
    <t>Type C: 47-48 Passenger, Diesel</t>
  </si>
  <si>
    <t>Type C: 53-54 Passenger, Diesel</t>
  </si>
  <si>
    <t>Air Disc Brakes</t>
  </si>
  <si>
    <t xml:space="preserve">LED Lights </t>
  </si>
  <si>
    <t xml:space="preserve">Air Conditioning </t>
  </si>
  <si>
    <t>Camera / Radio Accessory Power Block</t>
  </si>
  <si>
    <t>Type C: 59 Passenger, Diesel</t>
  </si>
  <si>
    <t>Type C: 65 Passenger, Diesel</t>
  </si>
  <si>
    <t>Type C: 71 Passenger, Diesel</t>
  </si>
  <si>
    <t>Type C: 77 Passenger, Diesel</t>
  </si>
  <si>
    <t>Type C: 77 Passenger, Electric</t>
  </si>
  <si>
    <t>11R22.5</t>
  </si>
  <si>
    <t>14TEB</t>
  </si>
  <si>
    <t>8RRC, 49AWV</t>
  </si>
  <si>
    <t>49JAD, 49BLW, 47DEK, 47EBD, 47EYL</t>
  </si>
  <si>
    <t>8RHM</t>
  </si>
  <si>
    <t>49PTA,49BYT,49ZNG,49BZG,49BYZ,49JED,49ZNN,49NGG,49DDC,49DAG</t>
  </si>
  <si>
    <t>48UZX, 48UZY</t>
  </si>
  <si>
    <t>48HDN,48HEG,48UXN</t>
  </si>
  <si>
    <t>FLT</t>
  </si>
  <si>
    <t>48CXB, 8GXN</t>
  </si>
  <si>
    <t>Air Conditioning 2 - Dash with Defroster, Wing Panel, Premium Dash</t>
  </si>
  <si>
    <t>16BAM, 16XJP, 16GEG</t>
  </si>
  <si>
    <t>315 kWh</t>
  </si>
  <si>
    <t>Front, Rear</t>
  </si>
  <si>
    <t>Long Range Battery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</si>
</sst>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2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7" fillId="0" borderId="0"/>
  </cellStyleXfs>
  <cellXfs count="135">
    <xf numFmtId="0" fontId="0" fillId="0" borderId="0" xfId="0"/>
    <xf numFmtId="0" fontId="2" fillId="0" borderId="7" xfId="1" applyFont="1" applyBorder="1" applyAlignment="1" applyProtection="1">
      <alignment horizontal="right"/>
      <protection hidden="1"/>
    </xf>
    <xf numFmtId="0" fontId="2" fillId="0" borderId="10" xfId="1" applyFont="1" applyBorder="1" applyAlignment="1" applyProtection="1">
      <alignment horizontal="right"/>
      <protection hidden="1"/>
    </xf>
    <xf numFmtId="0" fontId="2" fillId="0" borderId="14" xfId="1" applyFont="1" applyBorder="1" applyProtection="1">
      <protection hidden="1"/>
    </xf>
    <xf numFmtId="0" fontId="2" fillId="0" borderId="17" xfId="1" applyFont="1" applyBorder="1" applyProtection="1">
      <protection hidden="1"/>
    </xf>
    <xf numFmtId="0" fontId="2" fillId="0" borderId="18" xfId="1" applyFont="1" applyBorder="1" applyAlignment="1" applyProtection="1">
      <alignment wrapText="1"/>
      <protection hidden="1"/>
    </xf>
    <xf numFmtId="44" fontId="2" fillId="0" borderId="19" xfId="2" applyFont="1" applyBorder="1" applyProtection="1">
      <protection hidden="1"/>
    </xf>
    <xf numFmtId="44" fontId="2" fillId="0" borderId="22" xfId="2" applyFont="1" applyBorder="1" applyProtection="1">
      <protection hidden="1"/>
    </xf>
    <xf numFmtId="0" fontId="2" fillId="0" borderId="18" xfId="1" applyFont="1" applyBorder="1" applyAlignment="1" applyProtection="1">
      <alignment horizontal="center"/>
      <protection hidden="1"/>
    </xf>
    <xf numFmtId="0" fontId="2" fillId="0" borderId="19" xfId="1" applyFont="1" applyBorder="1" applyAlignment="1" applyProtection="1">
      <alignment horizontal="center"/>
      <protection hidden="1"/>
    </xf>
    <xf numFmtId="0" fontId="2" fillId="0" borderId="23" xfId="1" applyFont="1" applyBorder="1" applyAlignment="1" applyProtection="1">
      <alignment horizontal="center"/>
      <protection hidden="1"/>
    </xf>
    <xf numFmtId="0" fontId="1" fillId="0" borderId="18" xfId="1" applyBorder="1" applyAlignment="1" applyProtection="1">
      <alignment horizontal="center"/>
      <protection hidden="1"/>
    </xf>
    <xf numFmtId="164" fontId="6" fillId="4" borderId="19" xfId="0" applyNumberFormat="1" applyFont="1" applyFill="1" applyBorder="1" applyAlignment="1">
      <alignment horizontal="center"/>
    </xf>
    <xf numFmtId="0" fontId="1" fillId="0" borderId="19" xfId="1" applyBorder="1" applyAlignment="1" applyProtection="1">
      <alignment horizontal="center"/>
      <protection hidden="1"/>
    </xf>
    <xf numFmtId="0" fontId="1" fillId="0" borderId="24" xfId="1" applyBorder="1" applyAlignment="1" applyProtection="1">
      <alignment horizontal="center"/>
      <protection hidden="1"/>
    </xf>
    <xf numFmtId="0" fontId="1" fillId="0" borderId="25" xfId="1" applyBorder="1" applyProtection="1">
      <protection hidden="1"/>
    </xf>
    <xf numFmtId="0" fontId="1" fillId="0" borderId="26" xfId="1" applyBorder="1" applyProtection="1">
      <protection hidden="1"/>
    </xf>
    <xf numFmtId="0" fontId="1" fillId="0" borderId="18" xfId="1" applyBorder="1" applyAlignment="1" applyProtection="1">
      <alignment horizontal="center" wrapText="1"/>
      <protection hidden="1"/>
    </xf>
    <xf numFmtId="0" fontId="1" fillId="0" borderId="27" xfId="1" applyBorder="1" applyProtection="1">
      <protection hidden="1"/>
    </xf>
    <xf numFmtId="44" fontId="1" fillId="0" borderId="28" xfId="1" applyNumberFormat="1" applyBorder="1" applyProtection="1">
      <protection hidden="1"/>
    </xf>
    <xf numFmtId="0" fontId="1" fillId="5" borderId="19" xfId="1" applyFill="1" applyBorder="1" applyAlignment="1" applyProtection="1">
      <alignment horizontal="center"/>
      <protection locked="0"/>
    </xf>
    <xf numFmtId="44" fontId="1" fillId="0" borderId="23" xfId="1" applyNumberFormat="1" applyBorder="1" applyProtection="1">
      <protection hidden="1"/>
    </xf>
    <xf numFmtId="0" fontId="2" fillId="0" borderId="19" xfId="1" applyFont="1" applyBorder="1" applyProtection="1">
      <protection hidden="1"/>
    </xf>
    <xf numFmtId="0" fontId="2" fillId="0" borderId="23" xfId="1" applyFont="1" applyBorder="1" applyProtection="1">
      <protection hidden="1"/>
    </xf>
    <xf numFmtId="0" fontId="6" fillId="4" borderId="19" xfId="0" applyFont="1" applyFill="1" applyBorder="1" applyAlignment="1">
      <alignment horizontal="center"/>
    </xf>
    <xf numFmtId="164" fontId="6" fillId="4" borderId="19" xfId="0" applyNumberFormat="1" applyFont="1" applyFill="1" applyBorder="1" applyAlignment="1">
      <alignment horizontal="right"/>
    </xf>
    <xf numFmtId="0" fontId="1" fillId="5" borderId="19" xfId="1" applyFill="1" applyBorder="1" applyProtection="1">
      <protection locked="0"/>
    </xf>
    <xf numFmtId="0" fontId="6" fillId="4" borderId="19" xfId="3" applyFont="1" applyFill="1" applyBorder="1" applyAlignment="1">
      <alignment horizontal="center"/>
    </xf>
    <xf numFmtId="7" fontId="6" fillId="4" borderId="19" xfId="0" applyNumberFormat="1" applyFont="1" applyFill="1" applyBorder="1" applyAlignment="1">
      <alignment horizontal="right"/>
    </xf>
    <xf numFmtId="7" fontId="0" fillId="4" borderId="19" xfId="2" applyNumberFormat="1" applyFont="1" applyFill="1" applyBorder="1" applyAlignment="1" applyProtection="1">
      <protection hidden="1"/>
    </xf>
    <xf numFmtId="7" fontId="0" fillId="4" borderId="19" xfId="2" applyNumberFormat="1" applyFont="1" applyFill="1" applyBorder="1" applyAlignment="1" applyProtection="1">
      <alignment horizontal="right"/>
      <protection hidden="1"/>
    </xf>
    <xf numFmtId="0" fontId="1" fillId="4" borderId="19" xfId="1" applyFill="1" applyBorder="1" applyAlignment="1" applyProtection="1">
      <alignment horizontal="center"/>
      <protection hidden="1"/>
    </xf>
    <xf numFmtId="0" fontId="6" fillId="4" borderId="30" xfId="3" applyFont="1" applyFill="1" applyBorder="1" applyAlignment="1">
      <alignment horizontal="center" wrapText="1"/>
    </xf>
    <xf numFmtId="44" fontId="1" fillId="4" borderId="23" xfId="1" applyNumberFormat="1" applyFill="1" applyBorder="1" applyProtection="1">
      <protection hidden="1"/>
    </xf>
    <xf numFmtId="0" fontId="6" fillId="4" borderId="19" xfId="3" applyFont="1" applyFill="1" applyBorder="1" applyAlignment="1">
      <alignment horizontal="right"/>
    </xf>
    <xf numFmtId="0" fontId="1" fillId="0" borderId="19" xfId="1" applyBorder="1" applyProtection="1">
      <protection hidden="1"/>
    </xf>
    <xf numFmtId="44" fontId="1" fillId="0" borderId="23" xfId="1" applyNumberFormat="1" applyBorder="1" applyAlignment="1" applyProtection="1">
      <alignment horizontal="center"/>
      <protection hidden="1"/>
    </xf>
    <xf numFmtId="0" fontId="8" fillId="5" borderId="19" xfId="1" applyFont="1" applyFill="1" applyBorder="1" applyAlignment="1" applyProtection="1">
      <alignment horizontal="center"/>
      <protection locked="0"/>
    </xf>
    <xf numFmtId="44" fontId="8" fillId="5" borderId="32" xfId="1" applyNumberFormat="1" applyFont="1" applyFill="1" applyBorder="1" applyAlignment="1" applyProtection="1">
      <alignment horizontal="center"/>
      <protection locked="0"/>
    </xf>
    <xf numFmtId="44" fontId="1" fillId="5" borderId="23" xfId="1" applyNumberFormat="1" applyFill="1" applyBorder="1" applyProtection="1">
      <protection locked="0"/>
    </xf>
    <xf numFmtId="0" fontId="1" fillId="5" borderId="19" xfId="1" applyFill="1" applyBorder="1" applyAlignment="1" applyProtection="1">
      <alignment horizontal="right"/>
      <protection locked="0"/>
    </xf>
    <xf numFmtId="44" fontId="1" fillId="0" borderId="36" xfId="1" applyNumberFormat="1" applyBorder="1" applyProtection="1">
      <protection hidden="1"/>
    </xf>
    <xf numFmtId="164" fontId="6" fillId="4" borderId="19" xfId="3" applyNumberFormat="1" applyFont="1" applyFill="1" applyBorder="1" applyAlignment="1">
      <alignment horizontal="center"/>
    </xf>
    <xf numFmtId="0" fontId="1" fillId="4" borderId="24" xfId="1" applyFill="1" applyBorder="1" applyAlignment="1" applyProtection="1">
      <alignment horizontal="center"/>
      <protection hidden="1"/>
    </xf>
    <xf numFmtId="0" fontId="1" fillId="4" borderId="25" xfId="1" applyFill="1" applyBorder="1" applyProtection="1">
      <protection hidden="1"/>
    </xf>
    <xf numFmtId="0" fontId="1" fillId="4" borderId="26" xfId="1" applyFill="1" applyBorder="1" applyProtection="1">
      <protection hidden="1"/>
    </xf>
    <xf numFmtId="0" fontId="1" fillId="4" borderId="27" xfId="1" applyFill="1" applyBorder="1" applyProtection="1">
      <protection hidden="1"/>
    </xf>
    <xf numFmtId="44" fontId="1" fillId="4" borderId="28" xfId="1" applyNumberFormat="1" applyFill="1" applyBorder="1" applyProtection="1">
      <protection hidden="1"/>
    </xf>
    <xf numFmtId="164" fontId="6" fillId="4" borderId="19" xfId="1" applyNumberFormat="1" applyFont="1" applyFill="1" applyBorder="1" applyAlignment="1">
      <alignment horizontal="center"/>
    </xf>
    <xf numFmtId="164" fontId="1" fillId="4" borderId="19" xfId="1" applyNumberForma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9" xfId="0" applyFont="1" applyBorder="1" applyAlignment="1">
      <alignment horizontal="center" wrapText="1"/>
    </xf>
    <xf numFmtId="0" fontId="1" fillId="4" borderId="17" xfId="1" applyFill="1" applyBorder="1" applyAlignment="1" applyProtection="1">
      <alignment horizontal="center"/>
      <protection hidden="1"/>
    </xf>
    <xf numFmtId="0" fontId="1" fillId="0" borderId="29" xfId="1" applyBorder="1" applyAlignment="1" applyProtection="1">
      <alignment horizontal="center"/>
      <protection hidden="1"/>
    </xf>
    <xf numFmtId="0" fontId="1" fillId="0" borderId="31" xfId="1" applyBorder="1" applyAlignment="1" applyProtection="1">
      <alignment horizontal="center"/>
      <protection hidden="1"/>
    </xf>
    <xf numFmtId="0" fontId="1" fillId="0" borderId="16" xfId="1" applyBorder="1" applyAlignment="1" applyProtection="1">
      <alignment horizontal="center"/>
      <protection hidden="1"/>
    </xf>
    <xf numFmtId="0" fontId="1" fillId="0" borderId="33" xfId="1" applyBorder="1" applyAlignment="1" applyProtection="1">
      <alignment horizontal="center"/>
      <protection hidden="1"/>
    </xf>
    <xf numFmtId="0" fontId="1" fillId="0" borderId="34" xfId="1" applyBorder="1" applyAlignment="1" applyProtection="1">
      <alignment horizontal="center"/>
      <protection hidden="1"/>
    </xf>
    <xf numFmtId="0" fontId="1" fillId="0" borderId="35" xfId="1" applyBorder="1" applyAlignment="1" applyProtection="1">
      <alignment horizontal="center"/>
      <protection hidden="1"/>
    </xf>
    <xf numFmtId="0" fontId="1" fillId="0" borderId="47" xfId="1" applyBorder="1" applyAlignment="1" applyProtection="1">
      <alignment horizontal="center"/>
      <protection hidden="1"/>
    </xf>
    <xf numFmtId="0" fontId="1" fillId="0" borderId="21" xfId="1" applyBorder="1" applyAlignment="1" applyProtection="1">
      <alignment horizontal="center"/>
      <protection hidden="1"/>
    </xf>
    <xf numFmtId="0" fontId="1" fillId="0" borderId="45" xfId="1" applyBorder="1" applyAlignment="1" applyProtection="1">
      <alignment horizontal="center"/>
      <protection hidden="1"/>
    </xf>
    <xf numFmtId="0" fontId="5" fillId="3" borderId="12" xfId="1" applyFont="1" applyFill="1" applyBorder="1" applyAlignment="1" applyProtection="1">
      <alignment horizontal="center"/>
      <protection hidden="1"/>
    </xf>
    <xf numFmtId="0" fontId="5" fillId="3" borderId="13" xfId="1" applyFont="1" applyFill="1" applyBorder="1" applyAlignment="1" applyProtection="1">
      <alignment horizontal="center"/>
      <protection hidden="1"/>
    </xf>
    <xf numFmtId="0" fontId="5" fillId="3" borderId="11" xfId="1" applyFont="1" applyFill="1" applyBorder="1" applyAlignment="1" applyProtection="1">
      <alignment horizontal="center"/>
      <protection hidden="1"/>
    </xf>
    <xf numFmtId="0" fontId="1" fillId="0" borderId="46" xfId="1" applyBorder="1" applyAlignment="1" applyProtection="1">
      <alignment horizontal="right"/>
      <protection hidden="1"/>
    </xf>
    <xf numFmtId="0" fontId="1" fillId="0" borderId="48" xfId="1" applyBorder="1" applyAlignment="1" applyProtection="1">
      <alignment horizontal="right"/>
      <protection hidden="1"/>
    </xf>
    <xf numFmtId="0" fontId="1" fillId="0" borderId="44" xfId="1" applyBorder="1" applyAlignment="1" applyProtection="1">
      <alignment horizontal="right"/>
      <protection hidden="1"/>
    </xf>
    <xf numFmtId="0" fontId="1" fillId="0" borderId="29" xfId="1" applyBorder="1" applyAlignment="1" applyProtection="1">
      <alignment horizontal="right"/>
      <protection hidden="1"/>
    </xf>
    <xf numFmtId="0" fontId="1" fillId="0" borderId="31" xfId="1" applyBorder="1" applyAlignment="1" applyProtection="1">
      <alignment horizontal="right"/>
      <protection hidden="1"/>
    </xf>
    <xf numFmtId="0" fontId="1" fillId="0" borderId="16" xfId="1" applyBorder="1" applyAlignment="1" applyProtection="1">
      <alignment horizontal="right"/>
      <protection hidden="1"/>
    </xf>
    <xf numFmtId="0" fontId="1" fillId="0" borderId="32" xfId="1" applyBorder="1" applyAlignment="1" applyProtection="1">
      <alignment horizontal="center"/>
      <protection hidden="1"/>
    </xf>
    <xf numFmtId="0" fontId="1" fillId="0" borderId="15" xfId="1" applyBorder="1" applyAlignment="1" applyProtection="1">
      <alignment horizontal="right"/>
      <protection hidden="1"/>
    </xf>
    <xf numFmtId="0" fontId="1" fillId="0" borderId="29" xfId="1" applyBorder="1" applyAlignment="1" applyProtection="1">
      <alignment wrapText="1"/>
      <protection hidden="1"/>
    </xf>
    <xf numFmtId="0" fontId="1" fillId="0" borderId="16" xfId="1" applyBorder="1" applyAlignment="1" applyProtection="1">
      <alignment wrapText="1"/>
      <protection hidden="1"/>
    </xf>
    <xf numFmtId="0" fontId="2" fillId="0" borderId="46" xfId="1" applyFont="1" applyBorder="1" applyProtection="1">
      <protection hidden="1"/>
    </xf>
    <xf numFmtId="0" fontId="2" fillId="0" borderId="48" xfId="1" applyFont="1" applyBorder="1" applyProtection="1">
      <protection hidden="1"/>
    </xf>
    <xf numFmtId="0" fontId="2" fillId="0" borderId="44" xfId="1" applyFont="1" applyBorder="1" applyProtection="1">
      <protection hidden="1"/>
    </xf>
    <xf numFmtId="0" fontId="2" fillId="5" borderId="29" xfId="1" applyFont="1" applyFill="1" applyBorder="1" applyProtection="1">
      <protection locked="0"/>
    </xf>
    <xf numFmtId="0" fontId="2" fillId="5" borderId="31" xfId="1" applyFont="1" applyFill="1" applyBorder="1" applyProtection="1">
      <protection locked="0"/>
    </xf>
    <xf numFmtId="0" fontId="2" fillId="5" borderId="16" xfId="1" applyFont="1" applyFill="1" applyBorder="1" applyProtection="1">
      <protection locked="0"/>
    </xf>
    <xf numFmtId="0" fontId="1" fillId="5" borderId="29" xfId="1" applyFill="1" applyBorder="1" applyAlignment="1" applyProtection="1">
      <alignment wrapText="1"/>
      <protection locked="0"/>
    </xf>
    <xf numFmtId="0" fontId="1" fillId="5" borderId="31" xfId="1" applyFill="1" applyBorder="1" applyAlignment="1" applyProtection="1">
      <alignment wrapText="1"/>
      <protection locked="0"/>
    </xf>
    <xf numFmtId="0" fontId="1" fillId="5" borderId="16" xfId="1" applyFill="1" applyBorder="1" applyAlignment="1" applyProtection="1">
      <alignment wrapText="1"/>
      <protection locked="0"/>
    </xf>
    <xf numFmtId="0" fontId="1" fillId="4" borderId="29" xfId="1" applyFill="1" applyBorder="1" applyAlignment="1" applyProtection="1">
      <alignment wrapText="1"/>
      <protection hidden="1"/>
    </xf>
    <xf numFmtId="0" fontId="1" fillId="4" borderId="16" xfId="1" applyFill="1" applyBorder="1" applyAlignment="1" applyProtection="1">
      <alignment wrapText="1"/>
      <protection hidden="1"/>
    </xf>
    <xf numFmtId="0" fontId="2" fillId="0" borderId="12" xfId="1" applyFont="1" applyBorder="1" applyAlignment="1" applyProtection="1">
      <alignment horizontal="center"/>
      <protection hidden="1"/>
    </xf>
    <xf numFmtId="0" fontId="2" fillId="0" borderId="9" xfId="1" applyFont="1" applyBorder="1" applyAlignment="1" applyProtection="1">
      <alignment horizontal="center"/>
      <protection hidden="1"/>
    </xf>
    <xf numFmtId="0" fontId="2" fillId="0" borderId="8" xfId="1" applyFont="1" applyBorder="1" applyAlignment="1" applyProtection="1">
      <alignment horizontal="center"/>
      <protection hidden="1"/>
    </xf>
    <xf numFmtId="0" fontId="3" fillId="2" borderId="37" xfId="1" applyFont="1" applyFill="1" applyBorder="1" applyAlignment="1" applyProtection="1">
      <alignment horizontal="center"/>
      <protection hidden="1"/>
    </xf>
    <xf numFmtId="0" fontId="3" fillId="2" borderId="38" xfId="1" applyFont="1" applyFill="1" applyBorder="1" applyAlignment="1" applyProtection="1">
      <alignment horizontal="center"/>
      <protection hidden="1"/>
    </xf>
    <xf numFmtId="0" fontId="3" fillId="2" borderId="39" xfId="1" applyFont="1" applyFill="1" applyBorder="1" applyAlignment="1" applyProtection="1">
      <alignment horizontal="center"/>
      <protection hidden="1"/>
    </xf>
    <xf numFmtId="0" fontId="4" fillId="3" borderId="40" xfId="0" applyFont="1" applyFill="1" applyBorder="1" applyAlignment="1">
      <alignment horizontal="center"/>
    </xf>
    <xf numFmtId="0" fontId="4" fillId="3" borderId="41" xfId="0" applyFont="1" applyFill="1" applyBorder="1" applyAlignment="1">
      <alignment horizontal="center"/>
    </xf>
    <xf numFmtId="0" fontId="4" fillId="3" borderId="42" xfId="0" applyFont="1" applyFill="1" applyBorder="1" applyAlignment="1">
      <alignment horizontal="center"/>
    </xf>
    <xf numFmtId="0" fontId="1" fillId="0" borderId="8" xfId="1" applyBorder="1" applyAlignment="1" applyProtection="1">
      <alignment horizontal="center"/>
      <protection hidden="1"/>
    </xf>
    <xf numFmtId="0" fontId="1" fillId="0" borderId="9" xfId="1" applyBorder="1" applyAlignment="1" applyProtection="1">
      <alignment horizontal="center"/>
      <protection hidden="1"/>
    </xf>
    <xf numFmtId="0" fontId="1" fillId="0" borderId="11" xfId="1" applyBorder="1" applyAlignment="1" applyProtection="1">
      <alignment horizontal="center"/>
      <protection hidden="1"/>
    </xf>
    <xf numFmtId="0" fontId="6" fillId="4" borderId="43" xfId="0" applyFont="1" applyFill="1" applyBorder="1" applyAlignment="1">
      <alignment horizontal="left"/>
    </xf>
    <xf numFmtId="0" fontId="6" fillId="4" borderId="44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left"/>
    </xf>
    <xf numFmtId="0" fontId="6" fillId="4" borderId="16" xfId="0" applyFont="1" applyFill="1" applyBorder="1" applyAlignment="1">
      <alignment horizontal="left"/>
    </xf>
    <xf numFmtId="0" fontId="1" fillId="0" borderId="20" xfId="1" applyBorder="1" applyAlignment="1" applyProtection="1">
      <alignment wrapText="1"/>
      <protection hidden="1"/>
    </xf>
    <xf numFmtId="0" fontId="1" fillId="0" borderId="45" xfId="1" applyBorder="1" applyAlignment="1" applyProtection="1">
      <alignment wrapText="1"/>
      <protection hidden="1"/>
    </xf>
    <xf numFmtId="0" fontId="6" fillId="4" borderId="20" xfId="0" applyFont="1" applyFill="1" applyBorder="1" applyAlignment="1">
      <alignment horizontal="left"/>
    </xf>
    <xf numFmtId="0" fontId="6" fillId="4" borderId="45" xfId="0" applyFont="1" applyFill="1" applyBorder="1" applyAlignment="1">
      <alignment horizontal="left"/>
    </xf>
    <xf numFmtId="0" fontId="1" fillId="0" borderId="18" xfId="1" applyBorder="1" applyAlignment="1" applyProtection="1">
      <alignment horizontal="center"/>
      <protection hidden="1"/>
    </xf>
    <xf numFmtId="0" fontId="1" fillId="0" borderId="19" xfId="1" applyBorder="1" applyAlignment="1" applyProtection="1">
      <alignment horizontal="center"/>
      <protection hidden="1"/>
    </xf>
    <xf numFmtId="0" fontId="1" fillId="0" borderId="18" xfId="1" applyBorder="1" applyAlignment="1" applyProtection="1">
      <alignment horizontal="right"/>
      <protection hidden="1"/>
    </xf>
    <xf numFmtId="0" fontId="1" fillId="0" borderId="19" xfId="1" applyBorder="1" applyAlignment="1" applyProtection="1">
      <alignment horizontal="right"/>
      <protection hidden="1"/>
    </xf>
    <xf numFmtId="0" fontId="2" fillId="0" borderId="29" xfId="1" applyFont="1" applyBorder="1" applyProtection="1">
      <protection hidden="1"/>
    </xf>
    <xf numFmtId="0" fontId="2" fillId="0" borderId="31" xfId="1" applyFont="1" applyBorder="1" applyProtection="1">
      <protection hidden="1"/>
    </xf>
    <xf numFmtId="0" fontId="2" fillId="0" borderId="16" xfId="1" applyFont="1" applyBorder="1" applyProtection="1">
      <protection hidden="1"/>
    </xf>
    <xf numFmtId="0" fontId="2" fillId="0" borderId="29" xfId="1" applyFont="1" applyBorder="1" applyAlignment="1" applyProtection="1">
      <alignment horizontal="center"/>
      <protection hidden="1"/>
    </xf>
    <xf numFmtId="0" fontId="2" fillId="0" borderId="16" xfId="1" applyFont="1" applyBorder="1" applyAlignment="1" applyProtection="1">
      <alignment horizontal="center"/>
      <protection hidden="1"/>
    </xf>
    <xf numFmtId="0" fontId="2" fillId="0" borderId="15" xfId="1" applyFont="1" applyBorder="1" applyAlignment="1" applyProtection="1">
      <alignment horizontal="center"/>
      <protection hidden="1"/>
    </xf>
    <xf numFmtId="0" fontId="3" fillId="2" borderId="1" xfId="1" applyFont="1" applyFill="1" applyBorder="1" applyAlignment="1" applyProtection="1">
      <alignment horizontal="center"/>
      <protection hidden="1"/>
    </xf>
    <xf numFmtId="0" fontId="3" fillId="2" borderId="2" xfId="1" applyFont="1" applyFill="1" applyBorder="1" applyAlignment="1" applyProtection="1">
      <alignment horizontal="center"/>
      <protection hidden="1"/>
    </xf>
    <xf numFmtId="0" fontId="1" fillId="2" borderId="2" xfId="1" applyFill="1" applyBorder="1" applyAlignment="1" applyProtection="1">
      <alignment horizontal="center"/>
      <protection hidden="1"/>
    </xf>
    <xf numFmtId="0" fontId="1" fillId="2" borderId="3" xfId="1" applyFill="1" applyBorder="1" applyAlignment="1" applyProtection="1">
      <alignment horizontal="center"/>
      <protection hidden="1"/>
    </xf>
    <xf numFmtId="0" fontId="4" fillId="3" borderId="4" xfId="3" applyFont="1" applyFill="1" applyBorder="1" applyAlignment="1">
      <alignment horizontal="center"/>
    </xf>
    <xf numFmtId="0" fontId="4" fillId="3" borderId="5" xfId="3" applyFont="1" applyFill="1" applyBorder="1" applyAlignment="1">
      <alignment horizontal="center"/>
    </xf>
    <xf numFmtId="0" fontId="4" fillId="3" borderId="6" xfId="3" applyFont="1" applyFill="1" applyBorder="1" applyAlignment="1">
      <alignment horizontal="center"/>
    </xf>
    <xf numFmtId="0" fontId="0" fillId="4" borderId="16" xfId="0" applyFill="1" applyBorder="1" applyAlignment="1">
      <alignment horizontal="left"/>
    </xf>
    <xf numFmtId="0" fontId="6" fillId="4" borderId="15" xfId="3" applyFont="1" applyFill="1" applyBorder="1" applyAlignment="1">
      <alignment horizontal="left"/>
    </xf>
    <xf numFmtId="0" fontId="7" fillId="4" borderId="16" xfId="3" applyFill="1" applyBorder="1" applyAlignment="1">
      <alignment horizontal="left"/>
    </xf>
    <xf numFmtId="0" fontId="1" fillId="0" borderId="21" xfId="1" applyBorder="1" applyAlignment="1" applyProtection="1">
      <alignment wrapText="1"/>
      <protection hidden="1"/>
    </xf>
    <xf numFmtId="0" fontId="4" fillId="3" borderId="49" xfId="1" applyFont="1" applyFill="1" applyBorder="1" applyAlignment="1">
      <alignment horizontal="center"/>
    </xf>
    <xf numFmtId="0" fontId="4" fillId="3" borderId="50" xfId="1" applyFont="1" applyFill="1" applyBorder="1" applyAlignment="1">
      <alignment horizontal="center"/>
    </xf>
    <xf numFmtId="0" fontId="4" fillId="3" borderId="51" xfId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6" fillId="4" borderId="15" xfId="1" applyFont="1" applyFill="1" applyBorder="1" applyAlignment="1">
      <alignment horizontal="left"/>
    </xf>
    <xf numFmtId="0" fontId="6" fillId="4" borderId="16" xfId="1" applyFont="1" applyFill="1" applyBorder="1" applyAlignment="1">
      <alignment horizontal="left"/>
    </xf>
  </cellXfs>
  <cellStyles count="4">
    <cellStyle name="Currency 2" xfId="2"/>
    <cellStyle name="Normal" xfId="0" builtinId="0"/>
    <cellStyle name="Normal 2" xfId="3"/>
    <cellStyle name="Normal 3" xfId="1"/>
  </cellStyles>
  <dxfs count="298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tabSelected="1" view="pageLayout" zoomScaleNormal="100" workbookViewId="0">
      <selection activeCell="A2" sqref="A2:F2"/>
    </sheetView>
  </sheetViews>
  <sheetFormatPr defaultRowHeight="14.5" x14ac:dyDescent="0.35"/>
  <cols>
    <col min="1" max="6" width="16.6328125" customWidth="1"/>
  </cols>
  <sheetData>
    <row r="1" spans="1:6" ht="19.5" thickTop="1" thickBot="1" x14ac:dyDescent="0.5">
      <c r="A1" s="89" t="s">
        <v>0</v>
      </c>
      <c r="B1" s="90"/>
      <c r="C1" s="90"/>
      <c r="D1" s="90"/>
      <c r="E1" s="90"/>
      <c r="F1" s="91"/>
    </row>
    <row r="2" spans="1:6" ht="26" thickTop="1" thickBot="1" x14ac:dyDescent="0.55000000000000004">
      <c r="A2" s="92" t="s">
        <v>1</v>
      </c>
      <c r="B2" s="93"/>
      <c r="C2" s="93"/>
      <c r="D2" s="93"/>
      <c r="E2" s="93"/>
      <c r="F2" s="94"/>
    </row>
    <row r="3" spans="1:6" ht="15" thickBot="1" x14ac:dyDescent="0.4">
      <c r="A3" s="1" t="s">
        <v>2</v>
      </c>
      <c r="B3" s="95">
        <v>4400020914</v>
      </c>
      <c r="C3" s="96"/>
      <c r="D3" s="2" t="s">
        <v>3</v>
      </c>
      <c r="E3" s="95" t="s">
        <v>4</v>
      </c>
      <c r="F3" s="97"/>
    </row>
    <row r="4" spans="1:6" ht="21.5" thickBot="1" x14ac:dyDescent="0.55000000000000004">
      <c r="A4" s="62" t="s">
        <v>5</v>
      </c>
      <c r="B4" s="63"/>
      <c r="C4" s="63"/>
      <c r="D4" s="63"/>
      <c r="E4" s="63"/>
      <c r="F4" s="64"/>
    </row>
    <row r="5" spans="1:6" x14ac:dyDescent="0.35">
      <c r="A5" s="3" t="s">
        <v>6</v>
      </c>
      <c r="B5" s="98" t="s">
        <v>7</v>
      </c>
      <c r="C5" s="99"/>
      <c r="D5" s="4" t="s">
        <v>8</v>
      </c>
      <c r="E5" s="98" t="s">
        <v>9</v>
      </c>
      <c r="F5" s="99"/>
    </row>
    <row r="6" spans="1:6" x14ac:dyDescent="0.35">
      <c r="A6" s="5" t="s">
        <v>10</v>
      </c>
      <c r="B6" s="100" t="s">
        <v>11</v>
      </c>
      <c r="C6" s="101"/>
      <c r="D6" s="6" t="s">
        <v>12</v>
      </c>
      <c r="E6" s="100" t="s">
        <v>13</v>
      </c>
      <c r="F6" s="101"/>
    </row>
    <row r="7" spans="1:6" ht="15" thickBot="1" x14ac:dyDescent="0.4">
      <c r="A7" s="5" t="s">
        <v>14</v>
      </c>
      <c r="B7" s="102" t="s">
        <v>15</v>
      </c>
      <c r="C7" s="103"/>
      <c r="D7" s="7" t="s">
        <v>16</v>
      </c>
      <c r="E7" s="104" t="s">
        <v>17</v>
      </c>
      <c r="F7" s="105"/>
    </row>
    <row r="8" spans="1:6" ht="21.5" thickBot="1" x14ac:dyDescent="0.55000000000000004">
      <c r="A8" s="62" t="s">
        <v>18</v>
      </c>
      <c r="B8" s="63"/>
      <c r="C8" s="63"/>
      <c r="D8" s="63"/>
      <c r="E8" s="63"/>
      <c r="F8" s="64"/>
    </row>
    <row r="9" spans="1:6" x14ac:dyDescent="0.35">
      <c r="A9" s="8" t="s">
        <v>19</v>
      </c>
      <c r="B9" s="9" t="s">
        <v>20</v>
      </c>
      <c r="C9" s="9" t="s">
        <v>19</v>
      </c>
      <c r="D9" s="9" t="s">
        <v>20</v>
      </c>
      <c r="E9" s="9" t="s">
        <v>19</v>
      </c>
      <c r="F9" s="10" t="s">
        <v>20</v>
      </c>
    </row>
    <row r="10" spans="1:6" x14ac:dyDescent="0.35">
      <c r="A10" s="11" t="s">
        <v>21</v>
      </c>
      <c r="B10" s="12">
        <v>96960</v>
      </c>
      <c r="C10" s="13" t="s">
        <v>22</v>
      </c>
      <c r="D10" s="12">
        <v>96960</v>
      </c>
      <c r="E10" s="14" t="s">
        <v>23</v>
      </c>
      <c r="F10" s="12">
        <v>96960</v>
      </c>
    </row>
    <row r="11" spans="1:6" x14ac:dyDescent="0.35">
      <c r="A11" s="11" t="s">
        <v>24</v>
      </c>
      <c r="B11" s="12">
        <v>96960</v>
      </c>
      <c r="C11" s="13" t="s">
        <v>25</v>
      </c>
      <c r="D11" s="12">
        <v>96960</v>
      </c>
      <c r="E11" s="15"/>
      <c r="F11" s="16"/>
    </row>
    <row r="12" spans="1:6" ht="15" thickBot="1" x14ac:dyDescent="0.4">
      <c r="A12" s="17" t="s">
        <v>26</v>
      </c>
      <c r="B12" s="12">
        <v>97560</v>
      </c>
      <c r="C12" s="13" t="s">
        <v>27</v>
      </c>
      <c r="D12" s="12">
        <v>96960</v>
      </c>
      <c r="E12" s="18"/>
      <c r="F12" s="19"/>
    </row>
    <row r="13" spans="1:6" ht="21.5" thickBot="1" x14ac:dyDescent="0.55000000000000004">
      <c r="A13" s="62" t="s">
        <v>28</v>
      </c>
      <c r="B13" s="63"/>
      <c r="C13" s="63"/>
      <c r="D13" s="63"/>
      <c r="E13" s="63"/>
      <c r="F13" s="64"/>
    </row>
    <row r="14" spans="1:6" ht="15" thickBot="1" x14ac:dyDescent="0.4">
      <c r="A14" s="86" t="s">
        <v>29</v>
      </c>
      <c r="B14" s="87"/>
      <c r="C14" s="20"/>
      <c r="D14" s="88" t="s">
        <v>30</v>
      </c>
      <c r="E14" s="87"/>
      <c r="F14" s="21">
        <f>IF(C14=0,0,IF(C14&gt;50,F10,IF(C14&gt;40,D12,IF(C14&gt;30,D11,IF(C14&gt;20,D10,IF(C14&gt;10,B12,IF(C14&gt;5,B11,B10)))))))</f>
        <v>0</v>
      </c>
    </row>
    <row r="15" spans="1:6" ht="21.5" thickBot="1" x14ac:dyDescent="0.55000000000000004">
      <c r="A15" s="62" t="s">
        <v>31</v>
      </c>
      <c r="B15" s="63"/>
      <c r="C15" s="63"/>
      <c r="D15" s="63"/>
      <c r="E15" s="63"/>
      <c r="F15" s="64"/>
    </row>
    <row r="16" spans="1:6" x14ac:dyDescent="0.35">
      <c r="A16" s="75" t="s">
        <v>32</v>
      </c>
      <c r="B16" s="77"/>
      <c r="C16" s="22" t="s">
        <v>33</v>
      </c>
      <c r="D16" s="22" t="s">
        <v>34</v>
      </c>
      <c r="E16" s="22" t="s">
        <v>35</v>
      </c>
      <c r="F16" s="23" t="s">
        <v>36</v>
      </c>
    </row>
    <row r="17" spans="1:6" x14ac:dyDescent="0.35">
      <c r="A17" s="73" t="s">
        <v>37</v>
      </c>
      <c r="B17" s="74"/>
      <c r="C17" s="24" t="s">
        <v>38</v>
      </c>
      <c r="D17" s="25" t="s">
        <v>39</v>
      </c>
      <c r="E17" s="26"/>
      <c r="F17" s="21">
        <f t="shared" ref="F17:F51" si="0">IF(E17="Yes",$D17,0)</f>
        <v>0</v>
      </c>
    </row>
    <row r="18" spans="1:6" x14ac:dyDescent="0.35">
      <c r="A18" s="73" t="s">
        <v>40</v>
      </c>
      <c r="B18" s="74"/>
      <c r="C18" s="50" t="s">
        <v>111</v>
      </c>
      <c r="D18" s="25">
        <v>556.20000000000005</v>
      </c>
      <c r="E18" s="26"/>
      <c r="F18" s="21">
        <f t="shared" si="0"/>
        <v>0</v>
      </c>
    </row>
    <row r="19" spans="1:6" x14ac:dyDescent="0.35">
      <c r="A19" s="73" t="s">
        <v>41</v>
      </c>
      <c r="B19" s="74"/>
      <c r="C19" s="27" t="s">
        <v>42</v>
      </c>
      <c r="D19" s="25">
        <v>465.6</v>
      </c>
      <c r="E19" s="26"/>
      <c r="F19" s="21">
        <f t="shared" si="0"/>
        <v>0</v>
      </c>
    </row>
    <row r="20" spans="1:6" x14ac:dyDescent="0.35">
      <c r="A20" s="73" t="s">
        <v>43</v>
      </c>
      <c r="B20" s="74"/>
      <c r="C20" s="27" t="s">
        <v>44</v>
      </c>
      <c r="D20" s="25">
        <v>328.2</v>
      </c>
      <c r="E20" s="26"/>
      <c r="F20" s="21">
        <f t="shared" si="0"/>
        <v>0</v>
      </c>
    </row>
    <row r="21" spans="1:6" x14ac:dyDescent="0.35">
      <c r="A21" s="73" t="s">
        <v>45</v>
      </c>
      <c r="B21" s="74"/>
      <c r="C21" s="27" t="s">
        <v>46</v>
      </c>
      <c r="D21" s="25">
        <v>328.8</v>
      </c>
      <c r="E21" s="26"/>
      <c r="F21" s="21">
        <f t="shared" si="0"/>
        <v>0</v>
      </c>
    </row>
    <row r="22" spans="1:6" x14ac:dyDescent="0.35">
      <c r="A22" s="73" t="s">
        <v>47</v>
      </c>
      <c r="B22" s="74"/>
      <c r="C22" s="50" t="s">
        <v>112</v>
      </c>
      <c r="D22" s="25">
        <v>395.4</v>
      </c>
      <c r="E22" s="26"/>
      <c r="F22" s="21">
        <f t="shared" si="0"/>
        <v>0</v>
      </c>
    </row>
    <row r="23" spans="1:6" x14ac:dyDescent="0.35">
      <c r="A23" s="73" t="s">
        <v>48</v>
      </c>
      <c r="B23" s="74"/>
      <c r="C23" s="27" t="s">
        <v>49</v>
      </c>
      <c r="D23" s="25">
        <v>831</v>
      </c>
      <c r="E23" s="26"/>
      <c r="F23" s="21">
        <f t="shared" si="0"/>
        <v>0</v>
      </c>
    </row>
    <row r="24" spans="1:6" ht="38.5" x14ac:dyDescent="0.35">
      <c r="A24" s="73" t="s">
        <v>50</v>
      </c>
      <c r="B24" s="74"/>
      <c r="C24" s="51" t="s">
        <v>113</v>
      </c>
      <c r="D24" s="25">
        <v>168</v>
      </c>
      <c r="E24" s="26"/>
      <c r="F24" s="21">
        <f t="shared" si="0"/>
        <v>0</v>
      </c>
    </row>
    <row r="25" spans="1:6" x14ac:dyDescent="0.35">
      <c r="A25" s="73" t="s">
        <v>51</v>
      </c>
      <c r="B25" s="74"/>
      <c r="C25" s="27" t="s">
        <v>52</v>
      </c>
      <c r="D25" s="25">
        <v>130.19999999999999</v>
      </c>
      <c r="E25" s="26"/>
      <c r="F25" s="21">
        <f t="shared" si="0"/>
        <v>0</v>
      </c>
    </row>
    <row r="26" spans="1:6" x14ac:dyDescent="0.35">
      <c r="A26" s="73" t="s">
        <v>53</v>
      </c>
      <c r="B26" s="74"/>
      <c r="C26" s="27" t="s">
        <v>54</v>
      </c>
      <c r="D26" s="28">
        <v>24.6</v>
      </c>
      <c r="E26" s="26"/>
      <c r="F26" s="21">
        <f t="shared" si="0"/>
        <v>0</v>
      </c>
    </row>
    <row r="27" spans="1:6" x14ac:dyDescent="0.35">
      <c r="A27" s="73" t="s">
        <v>55</v>
      </c>
      <c r="B27" s="74"/>
      <c r="C27" s="27" t="s">
        <v>56</v>
      </c>
      <c r="D27" s="30">
        <v>442.2</v>
      </c>
      <c r="E27" s="26"/>
      <c r="F27" s="21">
        <f t="shared" si="0"/>
        <v>0</v>
      </c>
    </row>
    <row r="28" spans="1:6" x14ac:dyDescent="0.35">
      <c r="A28" s="73" t="s">
        <v>57</v>
      </c>
      <c r="B28" s="74"/>
      <c r="C28" s="27" t="s">
        <v>114</v>
      </c>
      <c r="D28" s="30">
        <v>105.6</v>
      </c>
      <c r="E28" s="26"/>
      <c r="F28" s="21">
        <f t="shared" si="0"/>
        <v>0</v>
      </c>
    </row>
    <row r="29" spans="1:6" x14ac:dyDescent="0.35">
      <c r="A29" s="73" t="s">
        <v>58</v>
      </c>
      <c r="B29" s="74"/>
      <c r="C29" s="27" t="s">
        <v>38</v>
      </c>
      <c r="D29" s="30" t="s">
        <v>39</v>
      </c>
      <c r="E29" s="26"/>
      <c r="F29" s="21">
        <f t="shared" si="0"/>
        <v>0</v>
      </c>
    </row>
    <row r="30" spans="1:6" x14ac:dyDescent="0.35">
      <c r="A30" s="73" t="s">
        <v>59</v>
      </c>
      <c r="B30" s="74"/>
      <c r="C30" s="27" t="s">
        <v>38</v>
      </c>
      <c r="D30" s="30" t="s">
        <v>39</v>
      </c>
      <c r="E30" s="26"/>
      <c r="F30" s="21">
        <f t="shared" si="0"/>
        <v>0</v>
      </c>
    </row>
    <row r="31" spans="1:6" x14ac:dyDescent="0.35">
      <c r="A31" s="73" t="s">
        <v>60</v>
      </c>
      <c r="B31" s="74"/>
      <c r="C31" s="27" t="s">
        <v>61</v>
      </c>
      <c r="D31" s="30">
        <v>119.4</v>
      </c>
      <c r="E31" s="26"/>
      <c r="F31" s="21">
        <f t="shared" si="0"/>
        <v>0</v>
      </c>
    </row>
    <row r="32" spans="1:6" x14ac:dyDescent="0.35">
      <c r="A32" s="73" t="s">
        <v>62</v>
      </c>
      <c r="B32" s="74"/>
      <c r="C32" s="31" t="s">
        <v>38</v>
      </c>
      <c r="D32" s="30" t="s">
        <v>39</v>
      </c>
      <c r="E32" s="26"/>
      <c r="F32" s="21">
        <f t="shared" si="0"/>
        <v>0</v>
      </c>
    </row>
    <row r="33" spans="1:6" ht="51" x14ac:dyDescent="0.35">
      <c r="A33" s="73" t="s">
        <v>63</v>
      </c>
      <c r="B33" s="74"/>
      <c r="C33" s="51" t="s">
        <v>115</v>
      </c>
      <c r="D33" s="30">
        <v>502.8</v>
      </c>
      <c r="E33" s="26"/>
      <c r="F33" s="21">
        <f t="shared" si="0"/>
        <v>0</v>
      </c>
    </row>
    <row r="34" spans="1:6" x14ac:dyDescent="0.35">
      <c r="A34" s="73" t="s">
        <v>64</v>
      </c>
      <c r="B34" s="74"/>
      <c r="C34" s="27" t="s">
        <v>65</v>
      </c>
      <c r="D34" s="30">
        <v>600</v>
      </c>
      <c r="E34" s="26"/>
      <c r="F34" s="21">
        <f t="shared" si="0"/>
        <v>0</v>
      </c>
    </row>
    <row r="35" spans="1:6" ht="26.5" thickBot="1" x14ac:dyDescent="0.4">
      <c r="A35" s="73" t="s">
        <v>66</v>
      </c>
      <c r="B35" s="74"/>
      <c r="C35" s="32" t="s">
        <v>67</v>
      </c>
      <c r="D35" s="30">
        <v>1229.4000000000001</v>
      </c>
      <c r="E35" s="26"/>
      <c r="F35" s="21">
        <f t="shared" si="0"/>
        <v>0</v>
      </c>
    </row>
    <row r="36" spans="1:6" ht="15" thickTop="1" x14ac:dyDescent="0.35">
      <c r="A36" s="73" t="s">
        <v>68</v>
      </c>
      <c r="B36" s="74"/>
      <c r="C36" s="50" t="s">
        <v>116</v>
      </c>
      <c r="D36" s="30">
        <v>790.2</v>
      </c>
      <c r="E36" s="26"/>
      <c r="F36" s="21">
        <f t="shared" si="0"/>
        <v>0</v>
      </c>
    </row>
    <row r="37" spans="1:6" x14ac:dyDescent="0.35">
      <c r="A37" s="84" t="s">
        <v>69</v>
      </c>
      <c r="B37" s="85"/>
      <c r="C37" s="27" t="s">
        <v>70</v>
      </c>
      <c r="D37" s="30">
        <v>157.80000000000001</v>
      </c>
      <c r="E37" s="26"/>
      <c r="F37" s="33">
        <f t="shared" si="0"/>
        <v>0</v>
      </c>
    </row>
    <row r="38" spans="1:6" x14ac:dyDescent="0.35">
      <c r="A38" s="73" t="s">
        <v>71</v>
      </c>
      <c r="B38" s="74"/>
      <c r="C38" s="50" t="s">
        <v>117</v>
      </c>
      <c r="D38" s="30">
        <v>870</v>
      </c>
      <c r="E38" s="26"/>
      <c r="F38" s="21">
        <f t="shared" si="0"/>
        <v>0</v>
      </c>
    </row>
    <row r="39" spans="1:6" x14ac:dyDescent="0.35">
      <c r="A39" s="73" t="s">
        <v>73</v>
      </c>
      <c r="B39" s="74"/>
      <c r="C39" s="27" t="s">
        <v>38</v>
      </c>
      <c r="D39" s="30" t="s">
        <v>39</v>
      </c>
      <c r="E39" s="26"/>
      <c r="F39" s="21">
        <f t="shared" si="0"/>
        <v>0</v>
      </c>
    </row>
    <row r="40" spans="1:6" x14ac:dyDescent="0.35">
      <c r="A40" s="73" t="s">
        <v>74</v>
      </c>
      <c r="B40" s="74"/>
      <c r="C40" s="27">
        <v>5710</v>
      </c>
      <c r="D40" s="30">
        <v>333.6</v>
      </c>
      <c r="E40" s="26"/>
      <c r="F40" s="21">
        <f t="shared" si="0"/>
        <v>0</v>
      </c>
    </row>
    <row r="41" spans="1:6" x14ac:dyDescent="0.35">
      <c r="A41" s="73" t="s">
        <v>75</v>
      </c>
      <c r="B41" s="74"/>
      <c r="C41" s="31" t="s">
        <v>38</v>
      </c>
      <c r="D41" s="30" t="s">
        <v>39</v>
      </c>
      <c r="E41" s="26"/>
      <c r="F41" s="21">
        <f t="shared" si="0"/>
        <v>0</v>
      </c>
    </row>
    <row r="42" spans="1:6" x14ac:dyDescent="0.35">
      <c r="A42" s="73" t="s">
        <v>76</v>
      </c>
      <c r="B42" s="74"/>
      <c r="C42" s="27" t="s">
        <v>72</v>
      </c>
      <c r="D42" s="30">
        <v>70.2</v>
      </c>
      <c r="E42" s="26"/>
      <c r="F42" s="21">
        <f t="shared" si="0"/>
        <v>0</v>
      </c>
    </row>
    <row r="43" spans="1:6" x14ac:dyDescent="0.35">
      <c r="A43" s="73" t="s">
        <v>77</v>
      </c>
      <c r="B43" s="74"/>
      <c r="C43" s="31" t="s">
        <v>38</v>
      </c>
      <c r="D43" s="30" t="s">
        <v>39</v>
      </c>
      <c r="E43" s="26"/>
      <c r="F43" s="21">
        <f t="shared" si="0"/>
        <v>0</v>
      </c>
    </row>
    <row r="44" spans="1:6" x14ac:dyDescent="0.35">
      <c r="A44" s="73" t="s">
        <v>78</v>
      </c>
      <c r="B44" s="74"/>
      <c r="C44" s="31" t="s">
        <v>38</v>
      </c>
      <c r="D44" s="30" t="s">
        <v>39</v>
      </c>
      <c r="E44" s="26"/>
      <c r="F44" s="21">
        <f t="shared" si="0"/>
        <v>0</v>
      </c>
    </row>
    <row r="45" spans="1:6" x14ac:dyDescent="0.35">
      <c r="A45" s="73" t="s">
        <v>79</v>
      </c>
      <c r="B45" s="74"/>
      <c r="C45" s="27" t="s">
        <v>118</v>
      </c>
      <c r="D45" s="30">
        <v>803.2</v>
      </c>
      <c r="E45" s="26"/>
      <c r="F45" s="21">
        <f t="shared" si="0"/>
        <v>0</v>
      </c>
    </row>
    <row r="46" spans="1:6" x14ac:dyDescent="0.35">
      <c r="A46" s="73" t="s">
        <v>80</v>
      </c>
      <c r="B46" s="74"/>
      <c r="C46" s="31" t="s">
        <v>38</v>
      </c>
      <c r="D46" s="30" t="s">
        <v>39</v>
      </c>
      <c r="E46" s="26"/>
      <c r="F46" s="21">
        <f t="shared" si="0"/>
        <v>0</v>
      </c>
    </row>
    <row r="47" spans="1:6" x14ac:dyDescent="0.35">
      <c r="A47" s="73" t="s">
        <v>81</v>
      </c>
      <c r="B47" s="74"/>
      <c r="C47" s="50" t="s">
        <v>119</v>
      </c>
      <c r="D47" s="30">
        <v>11173.8</v>
      </c>
      <c r="E47" s="26"/>
      <c r="F47" s="21">
        <f t="shared" si="0"/>
        <v>0</v>
      </c>
    </row>
    <row r="48" spans="1:6" ht="27" customHeight="1" x14ac:dyDescent="0.35">
      <c r="A48" s="73" t="s">
        <v>120</v>
      </c>
      <c r="B48" s="74"/>
      <c r="C48" s="51" t="s">
        <v>121</v>
      </c>
      <c r="D48" s="30">
        <v>1302.5999999999999</v>
      </c>
      <c r="E48" s="26"/>
      <c r="F48" s="21">
        <f t="shared" si="0"/>
        <v>0</v>
      </c>
    </row>
    <row r="49" spans="1:6" x14ac:dyDescent="0.35">
      <c r="A49" s="73" t="s">
        <v>82</v>
      </c>
      <c r="B49" s="74"/>
      <c r="C49" s="52" t="s">
        <v>38</v>
      </c>
      <c r="D49" s="34" t="s">
        <v>39</v>
      </c>
      <c r="E49" s="26"/>
      <c r="F49" s="21">
        <f t="shared" si="0"/>
        <v>0</v>
      </c>
    </row>
    <row r="50" spans="1:6" x14ac:dyDescent="0.35">
      <c r="A50" s="73" t="s">
        <v>83</v>
      </c>
      <c r="B50" s="74"/>
      <c r="C50" s="27" t="s">
        <v>84</v>
      </c>
      <c r="D50" s="30">
        <v>844.8</v>
      </c>
      <c r="E50" s="26"/>
      <c r="F50" s="21">
        <f t="shared" si="0"/>
        <v>0</v>
      </c>
    </row>
    <row r="51" spans="1:6" x14ac:dyDescent="0.35">
      <c r="A51" s="73" t="s">
        <v>85</v>
      </c>
      <c r="B51" s="74"/>
      <c r="C51" s="31" t="s">
        <v>38</v>
      </c>
      <c r="D51" s="34" t="s">
        <v>39</v>
      </c>
      <c r="E51" s="26"/>
      <c r="F51" s="21">
        <f t="shared" si="0"/>
        <v>0</v>
      </c>
    </row>
    <row r="52" spans="1:6" ht="15" thickBot="1" x14ac:dyDescent="0.4">
      <c r="A52" s="59" t="s">
        <v>86</v>
      </c>
      <c r="B52" s="60"/>
      <c r="C52" s="60"/>
      <c r="D52" s="61"/>
      <c r="E52" s="35" t="s">
        <v>87</v>
      </c>
      <c r="F52" s="36">
        <f>IF(C14=0,0,SUM(F14,F17:F51))</f>
        <v>0</v>
      </c>
    </row>
    <row r="53" spans="1:6" ht="21.5" thickBot="1" x14ac:dyDescent="0.55000000000000004">
      <c r="A53" s="62" t="s">
        <v>88</v>
      </c>
      <c r="B53" s="63"/>
      <c r="C53" s="63"/>
      <c r="D53" s="63"/>
      <c r="E53" s="63"/>
      <c r="F53" s="64"/>
    </row>
    <row r="54" spans="1:6" x14ac:dyDescent="0.35">
      <c r="A54" s="75" t="s">
        <v>32</v>
      </c>
      <c r="B54" s="76"/>
      <c r="C54" s="76"/>
      <c r="D54" s="77"/>
      <c r="E54" s="22" t="s">
        <v>33</v>
      </c>
      <c r="F54" s="23" t="s">
        <v>34</v>
      </c>
    </row>
    <row r="55" spans="1:6" ht="18.5" x14ac:dyDescent="0.45">
      <c r="A55" s="78"/>
      <c r="B55" s="79"/>
      <c r="C55" s="79"/>
      <c r="D55" s="80"/>
      <c r="E55" s="37"/>
      <c r="F55" s="38"/>
    </row>
    <row r="56" spans="1:6" ht="18.5" x14ac:dyDescent="0.45">
      <c r="A56" s="78"/>
      <c r="B56" s="79"/>
      <c r="C56" s="79"/>
      <c r="D56" s="80"/>
      <c r="E56" s="37"/>
      <c r="F56" s="38"/>
    </row>
    <row r="57" spans="1:6" ht="18.5" x14ac:dyDescent="0.45">
      <c r="A57" s="78"/>
      <c r="B57" s="79"/>
      <c r="C57" s="79"/>
      <c r="D57" s="80"/>
      <c r="E57" s="37"/>
      <c r="F57" s="38"/>
    </row>
    <row r="58" spans="1:6" ht="18.5" x14ac:dyDescent="0.45">
      <c r="A58" s="78"/>
      <c r="B58" s="79"/>
      <c r="C58" s="79"/>
      <c r="D58" s="80"/>
      <c r="E58" s="37"/>
      <c r="F58" s="38"/>
    </row>
    <row r="59" spans="1:6" x14ac:dyDescent="0.35">
      <c r="A59" s="81"/>
      <c r="B59" s="82"/>
      <c r="C59" s="82"/>
      <c r="D59" s="83"/>
      <c r="E59" s="26"/>
      <c r="F59" s="39"/>
    </row>
    <row r="60" spans="1:6" x14ac:dyDescent="0.35">
      <c r="A60" s="53" t="s">
        <v>89</v>
      </c>
      <c r="B60" s="54"/>
      <c r="C60" s="54"/>
      <c r="D60" s="55"/>
      <c r="E60" s="35" t="s">
        <v>87</v>
      </c>
      <c r="F60" s="36">
        <f>IF(SUM(F55:F59)&lt;=(F52*0.25),SUM(F55:F59),"ERROR")</f>
        <v>0</v>
      </c>
    </row>
    <row r="61" spans="1:6" ht="15" thickBot="1" x14ac:dyDescent="0.4">
      <c r="A61" s="59" t="s">
        <v>90</v>
      </c>
      <c r="B61" s="60"/>
      <c r="C61" s="60"/>
      <c r="D61" s="61"/>
      <c r="E61" s="35" t="s">
        <v>87</v>
      </c>
      <c r="F61" s="36">
        <f>IFERROR(SUM(F52+F60),"ERROR")</f>
        <v>0</v>
      </c>
    </row>
    <row r="62" spans="1:6" ht="21.5" thickBot="1" x14ac:dyDescent="0.55000000000000004">
      <c r="A62" s="62" t="s">
        <v>91</v>
      </c>
      <c r="B62" s="63"/>
      <c r="C62" s="63"/>
      <c r="D62" s="63"/>
      <c r="E62" s="63"/>
      <c r="F62" s="64"/>
    </row>
    <row r="63" spans="1:6" x14ac:dyDescent="0.35">
      <c r="A63" s="65" t="s">
        <v>92</v>
      </c>
      <c r="B63" s="66"/>
      <c r="C63" s="66"/>
      <c r="D63" s="66"/>
      <c r="E63" s="67"/>
      <c r="F63" s="36">
        <f>IFERROR(ROUND(0.005*F61,2),"ERROR")</f>
        <v>0</v>
      </c>
    </row>
    <row r="64" spans="1:6" x14ac:dyDescent="0.35">
      <c r="A64" s="68" t="s">
        <v>93</v>
      </c>
      <c r="B64" s="69"/>
      <c r="C64" s="69"/>
      <c r="D64" s="69"/>
      <c r="E64" s="70"/>
      <c r="F64" s="21">
        <v>30</v>
      </c>
    </row>
    <row r="65" spans="1:6" x14ac:dyDescent="0.35">
      <c r="A65" s="53" t="s">
        <v>94</v>
      </c>
      <c r="B65" s="54"/>
      <c r="C65" s="54"/>
      <c r="D65" s="54"/>
      <c r="E65" s="54"/>
      <c r="F65" s="71"/>
    </row>
    <row r="66" spans="1:6" x14ac:dyDescent="0.35">
      <c r="A66" s="68" t="s">
        <v>95</v>
      </c>
      <c r="B66" s="70"/>
      <c r="C66" s="40"/>
      <c r="D66" s="72" t="s">
        <v>96</v>
      </c>
      <c r="E66" s="70"/>
      <c r="F66" s="21">
        <f>C66*2</f>
        <v>0</v>
      </c>
    </row>
    <row r="67" spans="1:6" x14ac:dyDescent="0.35">
      <c r="A67" s="53" t="s">
        <v>97</v>
      </c>
      <c r="B67" s="54"/>
      <c r="C67" s="54"/>
      <c r="D67" s="55"/>
      <c r="E67" s="35" t="s">
        <v>87</v>
      </c>
      <c r="F67" s="21">
        <f>IF(SUM(F61:F66)&lt;100,0,SUM(F61:F66))</f>
        <v>0</v>
      </c>
    </row>
    <row r="68" spans="1:6" ht="15" thickBot="1" x14ac:dyDescent="0.4">
      <c r="A68" s="56" t="s">
        <v>98</v>
      </c>
      <c r="B68" s="57"/>
      <c r="C68" s="57"/>
      <c r="D68" s="57"/>
      <c r="E68" s="58"/>
      <c r="F68" s="41">
        <f>F67*C14</f>
        <v>0</v>
      </c>
    </row>
    <row r="69" spans="1:6" ht="15" thickTop="1" x14ac:dyDescent="0.35"/>
  </sheetData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B51"/>
    <mergeCell ref="A52:D52"/>
    <mergeCell ref="A53:F53"/>
    <mergeCell ref="A54:D54"/>
    <mergeCell ref="A55:D55"/>
    <mergeCell ref="A56:D56"/>
    <mergeCell ref="A57:D57"/>
    <mergeCell ref="A58:D58"/>
    <mergeCell ref="A59:D59"/>
    <mergeCell ref="A67:D67"/>
    <mergeCell ref="A68:E68"/>
    <mergeCell ref="A61:D61"/>
    <mergeCell ref="A62:F62"/>
    <mergeCell ref="A63:E63"/>
    <mergeCell ref="A64:E64"/>
    <mergeCell ref="A65:F65"/>
    <mergeCell ref="A66:B66"/>
    <mergeCell ref="D66:E66"/>
  </mergeCells>
  <conditionalFormatting sqref="E5:F5">
    <cfRule type="containsText" dxfId="297" priority="61" operator="containsText" text="&quot;">
      <formula>NOT(ISERROR(SEARCH("""",E5)))</formula>
    </cfRule>
  </conditionalFormatting>
  <conditionalFormatting sqref="A2:F2">
    <cfRule type="containsText" dxfId="296" priority="64" operator="containsText" text="&quot;">
      <formula>NOT(ISERROR(SEARCH("""",A2)))</formula>
    </cfRule>
  </conditionalFormatting>
  <conditionalFormatting sqref="B5:C5">
    <cfRule type="containsText" dxfId="295" priority="63" operator="containsText" text="&quot;">
      <formula>NOT(ISERROR(SEARCH("""",B5)))</formula>
    </cfRule>
  </conditionalFormatting>
  <conditionalFormatting sqref="B6:C6">
    <cfRule type="containsText" dxfId="294" priority="62" operator="containsText" text="&quot;">
      <formula>NOT(ISERROR(SEARCH("""",B6)))</formula>
    </cfRule>
  </conditionalFormatting>
  <conditionalFormatting sqref="E6:F6">
    <cfRule type="containsText" dxfId="293" priority="60" operator="containsText" text="&quot;">
      <formula>NOT(ISERROR(SEARCH("""",E6)))</formula>
    </cfRule>
  </conditionalFormatting>
  <conditionalFormatting sqref="E7:F7">
    <cfRule type="containsText" dxfId="292" priority="59" operator="containsText" text="&quot;">
      <formula>NOT(ISERROR(SEARCH("""",E7)))</formula>
    </cfRule>
  </conditionalFormatting>
  <conditionalFormatting sqref="B10">
    <cfRule type="containsText" dxfId="291" priority="58" operator="containsText" text="&quot;">
      <formula>NOT(ISERROR(SEARCH("""",B10)))</formula>
    </cfRule>
  </conditionalFormatting>
  <conditionalFormatting sqref="B11">
    <cfRule type="containsText" dxfId="290" priority="57" operator="containsText" text="&quot;">
      <formula>NOT(ISERROR(SEARCH("""",B11)))</formula>
    </cfRule>
  </conditionalFormatting>
  <conditionalFormatting sqref="B12">
    <cfRule type="containsText" dxfId="289" priority="56" operator="containsText" text="&quot;">
      <formula>NOT(ISERROR(SEARCH("""",B12)))</formula>
    </cfRule>
  </conditionalFormatting>
  <conditionalFormatting sqref="D10">
    <cfRule type="containsText" dxfId="288" priority="55" operator="containsText" text="&quot;">
      <formula>NOT(ISERROR(SEARCH("""",D10)))</formula>
    </cfRule>
  </conditionalFormatting>
  <conditionalFormatting sqref="D11">
    <cfRule type="containsText" dxfId="287" priority="54" operator="containsText" text="&quot;">
      <formula>NOT(ISERROR(SEARCH("""",D11)))</formula>
    </cfRule>
  </conditionalFormatting>
  <conditionalFormatting sqref="D12">
    <cfRule type="containsText" dxfId="286" priority="53" operator="containsText" text="&quot;">
      <formula>NOT(ISERROR(SEARCH("""",D12)))</formula>
    </cfRule>
  </conditionalFormatting>
  <conditionalFormatting sqref="F10">
    <cfRule type="containsText" dxfId="285" priority="52" operator="containsText" text="&quot;">
      <formula>NOT(ISERROR(SEARCH("""",F10)))</formula>
    </cfRule>
  </conditionalFormatting>
  <conditionalFormatting sqref="D17:D26">
    <cfRule type="containsText" dxfId="284" priority="23" operator="containsText" text="&quot;">
      <formula>NOT(ISERROR(SEARCH("""",D17)))</formula>
    </cfRule>
  </conditionalFormatting>
  <conditionalFormatting sqref="D49">
    <cfRule type="containsText" dxfId="283" priority="22" operator="containsText" text="&quot;">
      <formula>NOT(ISERROR(SEARCH("""",D49)))</formula>
    </cfRule>
  </conditionalFormatting>
  <conditionalFormatting sqref="D51">
    <cfRule type="containsText" dxfId="282" priority="21" operator="containsText" text="&quot;">
      <formula>NOT(ISERROR(SEARCH("""",D51)))</formula>
    </cfRule>
  </conditionalFormatting>
  <conditionalFormatting sqref="C17">
    <cfRule type="containsText" dxfId="281" priority="20" operator="containsText" text="&quot;">
      <formula>NOT(ISERROR(SEARCH("""",C17)))</formula>
    </cfRule>
  </conditionalFormatting>
  <conditionalFormatting sqref="C27">
    <cfRule type="containsText" dxfId="280" priority="13" operator="containsText" text="&quot;">
      <formula>NOT(ISERROR(SEARCH("""",C27)))</formula>
    </cfRule>
  </conditionalFormatting>
  <conditionalFormatting sqref="C29">
    <cfRule type="containsText" dxfId="279" priority="11" operator="containsText" text="&quot;">
      <formula>NOT(ISERROR(SEARCH("""",C29)))</formula>
    </cfRule>
  </conditionalFormatting>
  <conditionalFormatting sqref="C30">
    <cfRule type="containsText" dxfId="278" priority="9" operator="containsText" text="&quot;">
      <formula>NOT(ISERROR(SEARCH("""",C30)))</formula>
    </cfRule>
  </conditionalFormatting>
  <conditionalFormatting sqref="C19">
    <cfRule type="containsText" dxfId="277" priority="19" operator="containsText" text="&quot;">
      <formula>NOT(ISERROR(SEARCH("""",C19)))</formula>
    </cfRule>
  </conditionalFormatting>
  <conditionalFormatting sqref="C20">
    <cfRule type="containsText" dxfId="276" priority="18" operator="containsText" text="&quot;">
      <formula>NOT(ISERROR(SEARCH("""",C20)))</formula>
    </cfRule>
  </conditionalFormatting>
  <conditionalFormatting sqref="C21">
    <cfRule type="containsText" dxfId="275" priority="17" operator="containsText" text="&quot;">
      <formula>NOT(ISERROR(SEARCH("""",C21)))</formula>
    </cfRule>
  </conditionalFormatting>
  <conditionalFormatting sqref="C23">
    <cfRule type="containsText" dxfId="274" priority="16" operator="containsText" text="&quot;">
      <formula>NOT(ISERROR(SEARCH("""",C23)))</formula>
    </cfRule>
  </conditionalFormatting>
  <conditionalFormatting sqref="C25">
    <cfRule type="containsText" dxfId="273" priority="15" operator="containsText" text="&quot;">
      <formula>NOT(ISERROR(SEARCH("""",C25)))</formula>
    </cfRule>
  </conditionalFormatting>
  <conditionalFormatting sqref="C26">
    <cfRule type="containsText" dxfId="272" priority="14" operator="containsText" text="&quot;">
      <formula>NOT(ISERROR(SEARCH("""",C26)))</formula>
    </cfRule>
  </conditionalFormatting>
  <conditionalFormatting sqref="C28">
    <cfRule type="containsText" dxfId="271" priority="12" operator="containsText" text="&quot;">
      <formula>NOT(ISERROR(SEARCH("""",C28)))</formula>
    </cfRule>
  </conditionalFormatting>
  <conditionalFormatting sqref="C37">
    <cfRule type="containsText" dxfId="270" priority="10" operator="containsText" text="&quot;">
      <formula>NOT(ISERROR(SEARCH("""",C37)))</formula>
    </cfRule>
  </conditionalFormatting>
  <conditionalFormatting sqref="C42">
    <cfRule type="containsText" dxfId="269" priority="7" operator="containsText" text="&quot;">
      <formula>NOT(ISERROR(SEARCH("""",C42)))</formula>
    </cfRule>
  </conditionalFormatting>
  <conditionalFormatting sqref="C31">
    <cfRule type="containsText" dxfId="268" priority="8" operator="containsText" text="&quot;">
      <formula>NOT(ISERROR(SEARCH("""",C31)))</formula>
    </cfRule>
  </conditionalFormatting>
  <conditionalFormatting sqref="C39">
    <cfRule type="containsText" dxfId="267" priority="6" operator="containsText" text="&quot;">
      <formula>NOT(ISERROR(SEARCH("""",C39)))</formula>
    </cfRule>
  </conditionalFormatting>
  <conditionalFormatting sqref="C40">
    <cfRule type="containsText" dxfId="266" priority="5" operator="containsText" text="&quot;">
      <formula>NOT(ISERROR(SEARCH("""",C40)))</formula>
    </cfRule>
  </conditionalFormatting>
  <conditionalFormatting sqref="C45">
    <cfRule type="containsText" dxfId="265" priority="4" operator="containsText" text="&quot;">
      <formula>NOT(ISERROR(SEARCH("""",C45)))</formula>
    </cfRule>
  </conditionalFormatting>
  <conditionalFormatting sqref="C50">
    <cfRule type="containsText" dxfId="264" priority="3" operator="containsText" text="&quot;">
      <formula>NOT(ISERROR(SEARCH("""",C50)))</formula>
    </cfRule>
  </conditionalFormatting>
  <conditionalFormatting sqref="C34">
    <cfRule type="containsText" dxfId="263" priority="2" operator="containsText" text="&quot;">
      <formula>NOT(ISERROR(SEARCH("""",C34)))</formula>
    </cfRule>
  </conditionalFormatting>
  <conditionalFormatting sqref="C35">
    <cfRule type="containsText" dxfId="262" priority="1" operator="containsText" text="&quot;">
      <formula>NOT(ISERROR(SEARCH("""",C35)))</formula>
    </cfRule>
  </conditionalFormatting>
  <dataValidations disablePrompts="1" count="3">
    <dataValidation allowBlank="1" showInputMessage="1" showErrorMessage="1" error="Only Yes or No may be entered." sqref="E59"/>
    <dataValidation allowBlank="1" showInputMessage="1" showErrorMessage="1" error="Only one vehicle configuration may be used on each spreadsheet." sqref="E12 E6:E7"/>
    <dataValidation type="list" allowBlank="1" showInputMessage="1" showErrorMessage="1" error="Only Yes or No may be entered." sqref="E17:E51">
      <formula1>"Yes, No"</formula1>
    </dataValidation>
  </dataValidations>
  <pageMargins left="0.7" right="0.7" top="0.75" bottom="0.75" header="0.3" footer="0.3"/>
  <pageSetup scale="91" fitToHeight="0" orientation="portrait" r:id="rId1"/>
  <headerFooter>
    <oddHeader>&amp;R5/24/2023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view="pageLayout" zoomScaleNormal="100" workbookViewId="0">
      <selection activeCell="A2" sqref="A2:F2"/>
    </sheetView>
  </sheetViews>
  <sheetFormatPr defaultRowHeight="14.5" x14ac:dyDescent="0.35"/>
  <cols>
    <col min="1" max="6" width="16.6328125" customWidth="1"/>
  </cols>
  <sheetData>
    <row r="1" spans="1:6" ht="19.5" thickTop="1" thickBot="1" x14ac:dyDescent="0.5">
      <c r="A1" s="116" t="s">
        <v>0</v>
      </c>
      <c r="B1" s="117"/>
      <c r="C1" s="118"/>
      <c r="D1" s="118"/>
      <c r="E1" s="118"/>
      <c r="F1" s="119"/>
    </row>
    <row r="2" spans="1:6" ht="26" thickTop="1" thickBot="1" x14ac:dyDescent="0.55000000000000004">
      <c r="A2" s="120" t="s">
        <v>99</v>
      </c>
      <c r="B2" s="121"/>
      <c r="C2" s="121"/>
      <c r="D2" s="121"/>
      <c r="E2" s="121"/>
      <c r="F2" s="122"/>
    </row>
    <row r="3" spans="1:6" ht="15" thickBot="1" x14ac:dyDescent="0.4">
      <c r="A3" s="1" t="s">
        <v>2</v>
      </c>
      <c r="B3" s="95">
        <v>4400020914</v>
      </c>
      <c r="C3" s="96"/>
      <c r="D3" s="2" t="s">
        <v>3</v>
      </c>
      <c r="E3" s="95" t="s">
        <v>4</v>
      </c>
      <c r="F3" s="97"/>
    </row>
    <row r="4" spans="1:6" ht="21.5" thickBot="1" x14ac:dyDescent="0.55000000000000004">
      <c r="A4" s="62" t="s">
        <v>5</v>
      </c>
      <c r="B4" s="63"/>
      <c r="C4" s="63"/>
      <c r="D4" s="63"/>
      <c r="E4" s="63"/>
      <c r="F4" s="64"/>
    </row>
    <row r="5" spans="1:6" x14ac:dyDescent="0.35">
      <c r="A5" s="3" t="s">
        <v>6</v>
      </c>
      <c r="B5" s="100" t="s">
        <v>7</v>
      </c>
      <c r="C5" s="123"/>
      <c r="D5" s="4" t="s">
        <v>8</v>
      </c>
      <c r="E5" s="124" t="s">
        <v>9</v>
      </c>
      <c r="F5" s="125"/>
    </row>
    <row r="6" spans="1:6" x14ac:dyDescent="0.35">
      <c r="A6" s="5" t="s">
        <v>10</v>
      </c>
      <c r="B6" s="100" t="s">
        <v>11</v>
      </c>
      <c r="C6" s="123"/>
      <c r="D6" s="6" t="s">
        <v>12</v>
      </c>
      <c r="E6" s="100" t="s">
        <v>13</v>
      </c>
      <c r="F6" s="123"/>
    </row>
    <row r="7" spans="1:6" ht="15" thickBot="1" x14ac:dyDescent="0.4">
      <c r="A7" s="5" t="s">
        <v>14</v>
      </c>
      <c r="B7" s="102" t="s">
        <v>15</v>
      </c>
      <c r="C7" s="126"/>
      <c r="D7" s="7" t="s">
        <v>16</v>
      </c>
      <c r="E7" s="100" t="s">
        <v>17</v>
      </c>
      <c r="F7" s="123"/>
    </row>
    <row r="8" spans="1:6" ht="21.5" thickBot="1" x14ac:dyDescent="0.55000000000000004">
      <c r="A8" s="62" t="s">
        <v>18</v>
      </c>
      <c r="B8" s="63"/>
      <c r="C8" s="63"/>
      <c r="D8" s="63"/>
      <c r="E8" s="63"/>
      <c r="F8" s="64"/>
    </row>
    <row r="9" spans="1:6" x14ac:dyDescent="0.35">
      <c r="A9" s="8" t="s">
        <v>19</v>
      </c>
      <c r="B9" s="9" t="s">
        <v>20</v>
      </c>
      <c r="C9" s="9" t="s">
        <v>19</v>
      </c>
      <c r="D9" s="9" t="s">
        <v>20</v>
      </c>
      <c r="E9" s="9" t="s">
        <v>19</v>
      </c>
      <c r="F9" s="10" t="s">
        <v>20</v>
      </c>
    </row>
    <row r="10" spans="1:6" x14ac:dyDescent="0.35">
      <c r="A10" s="11" t="s">
        <v>21</v>
      </c>
      <c r="B10" s="42">
        <v>100082</v>
      </c>
      <c r="C10" s="31" t="s">
        <v>22</v>
      </c>
      <c r="D10" s="42">
        <v>99082</v>
      </c>
      <c r="E10" s="14" t="s">
        <v>23</v>
      </c>
      <c r="F10" s="42">
        <v>99082</v>
      </c>
    </row>
    <row r="11" spans="1:6" x14ac:dyDescent="0.35">
      <c r="A11" s="11" t="s">
        <v>24</v>
      </c>
      <c r="B11" s="42">
        <v>100082</v>
      </c>
      <c r="C11" s="31" t="s">
        <v>25</v>
      </c>
      <c r="D11" s="42">
        <v>99082</v>
      </c>
      <c r="E11" s="15"/>
      <c r="F11" s="16"/>
    </row>
    <row r="12" spans="1:6" ht="15" thickBot="1" x14ac:dyDescent="0.4">
      <c r="A12" s="17" t="s">
        <v>26</v>
      </c>
      <c r="B12" s="42">
        <v>99682</v>
      </c>
      <c r="C12" s="31" t="s">
        <v>27</v>
      </c>
      <c r="D12" s="42">
        <v>99082</v>
      </c>
      <c r="E12" s="18"/>
      <c r="F12" s="19"/>
    </row>
    <row r="13" spans="1:6" ht="21.5" thickBot="1" x14ac:dyDescent="0.55000000000000004">
      <c r="A13" s="62" t="s">
        <v>28</v>
      </c>
      <c r="B13" s="63"/>
      <c r="C13" s="63"/>
      <c r="D13" s="63"/>
      <c r="E13" s="63"/>
      <c r="F13" s="64"/>
    </row>
    <row r="14" spans="1:6" ht="15" thickBot="1" x14ac:dyDescent="0.4">
      <c r="A14" s="113" t="s">
        <v>29</v>
      </c>
      <c r="B14" s="114"/>
      <c r="C14" s="20"/>
      <c r="D14" s="115" t="s">
        <v>30</v>
      </c>
      <c r="E14" s="114"/>
      <c r="F14" s="21">
        <f>IF(C14=0,0,IF(C14&gt;50,F10,IF(C14&gt;40,D12,IF(C14&gt;30,D11,IF(C14&gt;20,D10,IF(C14&gt;10,B12,IF(C14&gt;5,B11,B10)))))))</f>
        <v>0</v>
      </c>
    </row>
    <row r="15" spans="1:6" ht="21.5" thickBot="1" x14ac:dyDescent="0.55000000000000004">
      <c r="A15" s="62" t="s">
        <v>31</v>
      </c>
      <c r="B15" s="63"/>
      <c r="C15" s="63"/>
      <c r="D15" s="63"/>
      <c r="E15" s="63"/>
      <c r="F15" s="64"/>
    </row>
    <row r="16" spans="1:6" x14ac:dyDescent="0.35">
      <c r="A16" s="110" t="s">
        <v>32</v>
      </c>
      <c r="B16" s="112"/>
      <c r="C16" s="22" t="s">
        <v>33</v>
      </c>
      <c r="D16" s="22" t="s">
        <v>34</v>
      </c>
      <c r="E16" s="22" t="s">
        <v>35</v>
      </c>
      <c r="F16" s="23" t="s">
        <v>36</v>
      </c>
    </row>
    <row r="17" spans="1:6" x14ac:dyDescent="0.35">
      <c r="A17" s="73" t="s">
        <v>37</v>
      </c>
      <c r="B17" s="74"/>
      <c r="C17" s="24" t="s">
        <v>38</v>
      </c>
      <c r="D17" s="25" t="s">
        <v>39</v>
      </c>
      <c r="E17" s="26"/>
      <c r="F17" s="21">
        <f t="shared" ref="F17:F51" si="0">IF(E17="Yes",$D17,0)</f>
        <v>0</v>
      </c>
    </row>
    <row r="18" spans="1:6" x14ac:dyDescent="0.35">
      <c r="A18" s="73" t="s">
        <v>40</v>
      </c>
      <c r="B18" s="74"/>
      <c r="C18" s="50" t="s">
        <v>111</v>
      </c>
      <c r="D18" s="25">
        <v>556.20000000000005</v>
      </c>
      <c r="E18" s="26"/>
      <c r="F18" s="21">
        <f t="shared" si="0"/>
        <v>0</v>
      </c>
    </row>
    <row r="19" spans="1:6" x14ac:dyDescent="0.35">
      <c r="A19" s="73" t="s">
        <v>41</v>
      </c>
      <c r="B19" s="74"/>
      <c r="C19" s="27" t="s">
        <v>42</v>
      </c>
      <c r="D19" s="25">
        <v>465.6</v>
      </c>
      <c r="E19" s="26"/>
      <c r="F19" s="21">
        <f t="shared" si="0"/>
        <v>0</v>
      </c>
    </row>
    <row r="20" spans="1:6" x14ac:dyDescent="0.35">
      <c r="A20" s="73" t="s">
        <v>43</v>
      </c>
      <c r="B20" s="74"/>
      <c r="C20" s="27" t="s">
        <v>44</v>
      </c>
      <c r="D20" s="25">
        <v>328.2</v>
      </c>
      <c r="E20" s="26"/>
      <c r="F20" s="21">
        <f t="shared" si="0"/>
        <v>0</v>
      </c>
    </row>
    <row r="21" spans="1:6" x14ac:dyDescent="0.35">
      <c r="A21" s="73" t="s">
        <v>45</v>
      </c>
      <c r="B21" s="74"/>
      <c r="C21" s="27" t="s">
        <v>46</v>
      </c>
      <c r="D21" s="25">
        <v>328.8</v>
      </c>
      <c r="E21" s="26"/>
      <c r="F21" s="21">
        <f t="shared" si="0"/>
        <v>0</v>
      </c>
    </row>
    <row r="22" spans="1:6" x14ac:dyDescent="0.35">
      <c r="A22" s="73" t="s">
        <v>47</v>
      </c>
      <c r="B22" s="74"/>
      <c r="C22" s="50" t="s">
        <v>112</v>
      </c>
      <c r="D22" s="25">
        <v>395.4</v>
      </c>
      <c r="E22" s="26"/>
      <c r="F22" s="21">
        <f t="shared" si="0"/>
        <v>0</v>
      </c>
    </row>
    <row r="23" spans="1:6" x14ac:dyDescent="0.35">
      <c r="A23" s="73" t="s">
        <v>48</v>
      </c>
      <c r="B23" s="74"/>
      <c r="C23" s="27" t="s">
        <v>49</v>
      </c>
      <c r="D23" s="25">
        <v>831</v>
      </c>
      <c r="E23" s="26"/>
      <c r="F23" s="21">
        <f t="shared" si="0"/>
        <v>0</v>
      </c>
    </row>
    <row r="24" spans="1:6" ht="38.5" x14ac:dyDescent="0.35">
      <c r="A24" s="73" t="s">
        <v>50</v>
      </c>
      <c r="B24" s="74"/>
      <c r="C24" s="51" t="s">
        <v>113</v>
      </c>
      <c r="D24" s="25">
        <v>168</v>
      </c>
      <c r="E24" s="26"/>
      <c r="F24" s="21">
        <f t="shared" si="0"/>
        <v>0</v>
      </c>
    </row>
    <row r="25" spans="1:6" x14ac:dyDescent="0.35">
      <c r="A25" s="73" t="s">
        <v>51</v>
      </c>
      <c r="B25" s="74"/>
      <c r="C25" s="27" t="s">
        <v>52</v>
      </c>
      <c r="D25" s="25">
        <v>130.19999999999999</v>
      </c>
      <c r="E25" s="26"/>
      <c r="F25" s="21">
        <f t="shared" si="0"/>
        <v>0</v>
      </c>
    </row>
    <row r="26" spans="1:6" x14ac:dyDescent="0.35">
      <c r="A26" s="73" t="s">
        <v>53</v>
      </c>
      <c r="B26" s="74"/>
      <c r="C26" s="27" t="s">
        <v>54</v>
      </c>
      <c r="D26" s="28">
        <v>24.6</v>
      </c>
      <c r="E26" s="26"/>
      <c r="F26" s="21">
        <f t="shared" si="0"/>
        <v>0</v>
      </c>
    </row>
    <row r="27" spans="1:6" x14ac:dyDescent="0.35">
      <c r="A27" s="73" t="s">
        <v>55</v>
      </c>
      <c r="B27" s="74"/>
      <c r="C27" s="27" t="s">
        <v>56</v>
      </c>
      <c r="D27" s="30">
        <v>442.2</v>
      </c>
      <c r="E27" s="26"/>
      <c r="F27" s="21">
        <f t="shared" si="0"/>
        <v>0</v>
      </c>
    </row>
    <row r="28" spans="1:6" x14ac:dyDescent="0.35">
      <c r="A28" s="73" t="s">
        <v>57</v>
      </c>
      <c r="B28" s="74"/>
      <c r="C28" s="27" t="s">
        <v>114</v>
      </c>
      <c r="D28" s="30">
        <v>105.6</v>
      </c>
      <c r="E28" s="26"/>
      <c r="F28" s="21">
        <f t="shared" si="0"/>
        <v>0</v>
      </c>
    </row>
    <row r="29" spans="1:6" x14ac:dyDescent="0.35">
      <c r="A29" s="73" t="s">
        <v>58</v>
      </c>
      <c r="B29" s="74"/>
      <c r="C29" s="27" t="s">
        <v>38</v>
      </c>
      <c r="D29" s="30" t="s">
        <v>39</v>
      </c>
      <c r="E29" s="26"/>
      <c r="F29" s="21">
        <f t="shared" si="0"/>
        <v>0</v>
      </c>
    </row>
    <row r="30" spans="1:6" x14ac:dyDescent="0.35">
      <c r="A30" s="73" t="s">
        <v>59</v>
      </c>
      <c r="B30" s="74"/>
      <c r="C30" s="27" t="s">
        <v>38</v>
      </c>
      <c r="D30" s="30" t="s">
        <v>39</v>
      </c>
      <c r="E30" s="26"/>
      <c r="F30" s="21">
        <f t="shared" si="0"/>
        <v>0</v>
      </c>
    </row>
    <row r="31" spans="1:6" x14ac:dyDescent="0.35">
      <c r="A31" s="73" t="s">
        <v>60</v>
      </c>
      <c r="B31" s="74"/>
      <c r="C31" s="27" t="s">
        <v>61</v>
      </c>
      <c r="D31" s="30">
        <v>119.4</v>
      </c>
      <c r="E31" s="26"/>
      <c r="F31" s="21">
        <f t="shared" si="0"/>
        <v>0</v>
      </c>
    </row>
    <row r="32" spans="1:6" x14ac:dyDescent="0.35">
      <c r="A32" s="73" t="s">
        <v>62</v>
      </c>
      <c r="B32" s="74"/>
      <c r="C32" s="31" t="s">
        <v>38</v>
      </c>
      <c r="D32" s="30" t="s">
        <v>39</v>
      </c>
      <c r="E32" s="26"/>
      <c r="F32" s="21">
        <f t="shared" si="0"/>
        <v>0</v>
      </c>
    </row>
    <row r="33" spans="1:6" ht="51" x14ac:dyDescent="0.35">
      <c r="A33" s="73" t="s">
        <v>63</v>
      </c>
      <c r="B33" s="74"/>
      <c r="C33" s="51" t="s">
        <v>115</v>
      </c>
      <c r="D33" s="30">
        <v>502.8</v>
      </c>
      <c r="E33" s="26"/>
      <c r="F33" s="21">
        <f t="shared" si="0"/>
        <v>0</v>
      </c>
    </row>
    <row r="34" spans="1:6" x14ac:dyDescent="0.35">
      <c r="A34" s="73" t="s">
        <v>64</v>
      </c>
      <c r="B34" s="74"/>
      <c r="C34" s="27" t="s">
        <v>65</v>
      </c>
      <c r="D34" s="30">
        <v>600</v>
      </c>
      <c r="E34" s="26"/>
      <c r="F34" s="21">
        <f t="shared" si="0"/>
        <v>0</v>
      </c>
    </row>
    <row r="35" spans="1:6" ht="26.5" thickBot="1" x14ac:dyDescent="0.4">
      <c r="A35" s="73" t="s">
        <v>66</v>
      </c>
      <c r="B35" s="74"/>
      <c r="C35" s="32" t="s">
        <v>67</v>
      </c>
      <c r="D35" s="30">
        <v>1229.4000000000001</v>
      </c>
      <c r="E35" s="26"/>
      <c r="F35" s="21">
        <f t="shared" si="0"/>
        <v>0</v>
      </c>
    </row>
    <row r="36" spans="1:6" ht="15" thickTop="1" x14ac:dyDescent="0.35">
      <c r="A36" s="73" t="s">
        <v>68</v>
      </c>
      <c r="B36" s="74"/>
      <c r="C36" s="50" t="s">
        <v>116</v>
      </c>
      <c r="D36" s="30">
        <v>790.2</v>
      </c>
      <c r="E36" s="26"/>
      <c r="F36" s="21">
        <f t="shared" si="0"/>
        <v>0</v>
      </c>
    </row>
    <row r="37" spans="1:6" x14ac:dyDescent="0.35">
      <c r="A37" s="84" t="s">
        <v>69</v>
      </c>
      <c r="B37" s="85"/>
      <c r="C37" s="27" t="s">
        <v>70</v>
      </c>
      <c r="D37" s="30">
        <v>157.80000000000001</v>
      </c>
      <c r="E37" s="26"/>
      <c r="F37" s="33">
        <f t="shared" si="0"/>
        <v>0</v>
      </c>
    </row>
    <row r="38" spans="1:6" x14ac:dyDescent="0.35">
      <c r="A38" s="73" t="s">
        <v>71</v>
      </c>
      <c r="B38" s="74"/>
      <c r="C38" s="50" t="s">
        <v>117</v>
      </c>
      <c r="D38" s="30">
        <v>870</v>
      </c>
      <c r="E38" s="26"/>
      <c r="F38" s="21">
        <f t="shared" si="0"/>
        <v>0</v>
      </c>
    </row>
    <row r="39" spans="1:6" x14ac:dyDescent="0.35">
      <c r="A39" s="73" t="s">
        <v>73</v>
      </c>
      <c r="B39" s="74"/>
      <c r="C39" s="27" t="s">
        <v>38</v>
      </c>
      <c r="D39" s="30" t="s">
        <v>39</v>
      </c>
      <c r="E39" s="26"/>
      <c r="F39" s="21">
        <f t="shared" si="0"/>
        <v>0</v>
      </c>
    </row>
    <row r="40" spans="1:6" x14ac:dyDescent="0.35">
      <c r="A40" s="73" t="s">
        <v>74</v>
      </c>
      <c r="B40" s="74"/>
      <c r="C40" s="27">
        <v>5710</v>
      </c>
      <c r="D40" s="30">
        <v>333.6</v>
      </c>
      <c r="E40" s="26"/>
      <c r="F40" s="21">
        <f t="shared" si="0"/>
        <v>0</v>
      </c>
    </row>
    <row r="41" spans="1:6" x14ac:dyDescent="0.35">
      <c r="A41" s="73" t="s">
        <v>75</v>
      </c>
      <c r="B41" s="74"/>
      <c r="C41" s="31" t="s">
        <v>38</v>
      </c>
      <c r="D41" s="30" t="s">
        <v>39</v>
      </c>
      <c r="E41" s="26"/>
      <c r="F41" s="21">
        <f t="shared" si="0"/>
        <v>0</v>
      </c>
    </row>
    <row r="42" spans="1:6" x14ac:dyDescent="0.35">
      <c r="A42" s="73" t="s">
        <v>76</v>
      </c>
      <c r="B42" s="74"/>
      <c r="C42" s="27" t="s">
        <v>72</v>
      </c>
      <c r="D42" s="30">
        <v>70.2</v>
      </c>
      <c r="E42" s="26"/>
      <c r="F42" s="21">
        <f t="shared" si="0"/>
        <v>0</v>
      </c>
    </row>
    <row r="43" spans="1:6" x14ac:dyDescent="0.35">
      <c r="A43" s="73" t="s">
        <v>77</v>
      </c>
      <c r="B43" s="74"/>
      <c r="C43" s="31" t="s">
        <v>38</v>
      </c>
      <c r="D43" s="30" t="s">
        <v>39</v>
      </c>
      <c r="E43" s="26"/>
      <c r="F43" s="21">
        <f t="shared" si="0"/>
        <v>0</v>
      </c>
    </row>
    <row r="44" spans="1:6" x14ac:dyDescent="0.35">
      <c r="A44" s="73" t="s">
        <v>78</v>
      </c>
      <c r="B44" s="74"/>
      <c r="C44" s="31" t="s">
        <v>38</v>
      </c>
      <c r="D44" s="30" t="s">
        <v>39</v>
      </c>
      <c r="E44" s="26"/>
      <c r="F44" s="21">
        <f t="shared" si="0"/>
        <v>0</v>
      </c>
    </row>
    <row r="45" spans="1:6" x14ac:dyDescent="0.35">
      <c r="A45" s="73" t="s">
        <v>79</v>
      </c>
      <c r="B45" s="74"/>
      <c r="C45" s="27" t="s">
        <v>118</v>
      </c>
      <c r="D45" s="30">
        <v>803.2</v>
      </c>
      <c r="E45" s="26"/>
      <c r="F45" s="21">
        <f t="shared" si="0"/>
        <v>0</v>
      </c>
    </row>
    <row r="46" spans="1:6" x14ac:dyDescent="0.35">
      <c r="A46" s="73" t="s">
        <v>80</v>
      </c>
      <c r="B46" s="74"/>
      <c r="C46" s="31" t="s">
        <v>38</v>
      </c>
      <c r="D46" s="30" t="s">
        <v>39</v>
      </c>
      <c r="E46" s="26"/>
      <c r="F46" s="21">
        <f t="shared" si="0"/>
        <v>0</v>
      </c>
    </row>
    <row r="47" spans="1:6" x14ac:dyDescent="0.35">
      <c r="A47" s="73" t="s">
        <v>81</v>
      </c>
      <c r="B47" s="74"/>
      <c r="C47" s="50" t="s">
        <v>119</v>
      </c>
      <c r="D47" s="30">
        <v>11173.8</v>
      </c>
      <c r="E47" s="26"/>
      <c r="F47" s="21">
        <f t="shared" si="0"/>
        <v>0</v>
      </c>
    </row>
    <row r="48" spans="1:6" ht="27" customHeight="1" x14ac:dyDescent="0.35">
      <c r="A48" s="73" t="s">
        <v>120</v>
      </c>
      <c r="B48" s="74"/>
      <c r="C48" s="51" t="s">
        <v>121</v>
      </c>
      <c r="D48" s="30">
        <v>1302.5999999999999</v>
      </c>
      <c r="E48" s="26"/>
      <c r="F48" s="21">
        <f t="shared" si="0"/>
        <v>0</v>
      </c>
    </row>
    <row r="49" spans="1:6" x14ac:dyDescent="0.35">
      <c r="A49" s="73" t="s">
        <v>82</v>
      </c>
      <c r="B49" s="74"/>
      <c r="C49" s="52" t="s">
        <v>38</v>
      </c>
      <c r="D49" s="34" t="s">
        <v>39</v>
      </c>
      <c r="E49" s="26"/>
      <c r="F49" s="21">
        <f t="shared" si="0"/>
        <v>0</v>
      </c>
    </row>
    <row r="50" spans="1:6" x14ac:dyDescent="0.35">
      <c r="A50" s="73" t="s">
        <v>83</v>
      </c>
      <c r="B50" s="74"/>
      <c r="C50" s="27" t="s">
        <v>84</v>
      </c>
      <c r="D50" s="30">
        <v>844.8</v>
      </c>
      <c r="E50" s="26"/>
      <c r="F50" s="21">
        <f t="shared" si="0"/>
        <v>0</v>
      </c>
    </row>
    <row r="51" spans="1:6" x14ac:dyDescent="0.35">
      <c r="A51" s="73" t="s">
        <v>85</v>
      </c>
      <c r="B51" s="74"/>
      <c r="C51" s="31" t="s">
        <v>38</v>
      </c>
      <c r="D51" s="34" t="s">
        <v>39</v>
      </c>
      <c r="E51" s="26"/>
      <c r="F51" s="21">
        <f t="shared" si="0"/>
        <v>0</v>
      </c>
    </row>
    <row r="52" spans="1:6" ht="15" thickBot="1" x14ac:dyDescent="0.4">
      <c r="A52" s="106" t="s">
        <v>86</v>
      </c>
      <c r="B52" s="55"/>
      <c r="C52" s="107"/>
      <c r="D52" s="107"/>
      <c r="E52" s="35" t="s">
        <v>87</v>
      </c>
      <c r="F52" s="36">
        <f>IF(C14=0,0,SUM(F14,F17:F51))</f>
        <v>0</v>
      </c>
    </row>
    <row r="53" spans="1:6" ht="21.5" thickBot="1" x14ac:dyDescent="0.55000000000000004">
      <c r="A53" s="62" t="s">
        <v>88</v>
      </c>
      <c r="B53" s="63"/>
      <c r="C53" s="63"/>
      <c r="D53" s="63"/>
      <c r="E53" s="63"/>
      <c r="F53" s="64"/>
    </row>
    <row r="54" spans="1:6" x14ac:dyDescent="0.35">
      <c r="A54" s="110" t="s">
        <v>32</v>
      </c>
      <c r="B54" s="111"/>
      <c r="C54" s="111"/>
      <c r="D54" s="112"/>
      <c r="E54" s="22" t="s">
        <v>33</v>
      </c>
      <c r="F54" s="23" t="s">
        <v>34</v>
      </c>
    </row>
    <row r="55" spans="1:6" ht="18.5" x14ac:dyDescent="0.45">
      <c r="A55" s="78"/>
      <c r="B55" s="79"/>
      <c r="C55" s="79"/>
      <c r="D55" s="80"/>
      <c r="E55" s="37"/>
      <c r="F55" s="38"/>
    </row>
    <row r="56" spans="1:6" ht="18.5" x14ac:dyDescent="0.45">
      <c r="A56" s="78"/>
      <c r="B56" s="79"/>
      <c r="C56" s="79"/>
      <c r="D56" s="80"/>
      <c r="E56" s="37"/>
      <c r="F56" s="38"/>
    </row>
    <row r="57" spans="1:6" ht="18.5" x14ac:dyDescent="0.45">
      <c r="A57" s="78"/>
      <c r="B57" s="79"/>
      <c r="C57" s="79"/>
      <c r="D57" s="80"/>
      <c r="E57" s="37"/>
      <c r="F57" s="38"/>
    </row>
    <row r="58" spans="1:6" ht="18.5" x14ac:dyDescent="0.45">
      <c r="A58" s="78"/>
      <c r="B58" s="79"/>
      <c r="C58" s="79"/>
      <c r="D58" s="80"/>
      <c r="E58" s="37"/>
      <c r="F58" s="38"/>
    </row>
    <row r="59" spans="1:6" x14ac:dyDescent="0.35">
      <c r="A59" s="81"/>
      <c r="B59" s="82"/>
      <c r="C59" s="82"/>
      <c r="D59" s="83"/>
      <c r="E59" s="26"/>
      <c r="F59" s="39"/>
    </row>
    <row r="60" spans="1:6" x14ac:dyDescent="0.35">
      <c r="A60" s="106" t="s">
        <v>89</v>
      </c>
      <c r="B60" s="55"/>
      <c r="C60" s="107"/>
      <c r="D60" s="107"/>
      <c r="E60" s="35" t="s">
        <v>87</v>
      </c>
      <c r="F60" s="36">
        <f>IF(SUM(F55:F59)&lt;=(F52*0.25),SUM(F55:F59),"ERROR")</f>
        <v>0</v>
      </c>
    </row>
    <row r="61" spans="1:6" ht="15" thickBot="1" x14ac:dyDescent="0.4">
      <c r="A61" s="106" t="s">
        <v>90</v>
      </c>
      <c r="B61" s="55"/>
      <c r="C61" s="107"/>
      <c r="D61" s="107"/>
      <c r="E61" s="35" t="s">
        <v>87</v>
      </c>
      <c r="F61" s="36">
        <f>IFERROR(SUM(F52+F60),"ERROR")</f>
        <v>0</v>
      </c>
    </row>
    <row r="62" spans="1:6" ht="21.5" thickBot="1" x14ac:dyDescent="0.55000000000000004">
      <c r="A62" s="62" t="s">
        <v>91</v>
      </c>
      <c r="B62" s="63"/>
      <c r="C62" s="63"/>
      <c r="D62" s="63"/>
      <c r="E62" s="63"/>
      <c r="F62" s="64"/>
    </row>
    <row r="63" spans="1:6" x14ac:dyDescent="0.35">
      <c r="A63" s="108" t="s">
        <v>92</v>
      </c>
      <c r="B63" s="70"/>
      <c r="C63" s="109"/>
      <c r="D63" s="109"/>
      <c r="E63" s="109"/>
      <c r="F63" s="36">
        <f>IFERROR(ROUND(0.005*F61,2),"ERROR")</f>
        <v>0</v>
      </c>
    </row>
    <row r="64" spans="1:6" x14ac:dyDescent="0.35">
      <c r="A64" s="108" t="s">
        <v>93</v>
      </c>
      <c r="B64" s="70"/>
      <c r="C64" s="109"/>
      <c r="D64" s="109"/>
      <c r="E64" s="109"/>
      <c r="F64" s="21">
        <v>30</v>
      </c>
    </row>
    <row r="65" spans="1:6" x14ac:dyDescent="0.35">
      <c r="A65" s="53" t="s">
        <v>94</v>
      </c>
      <c r="B65" s="54"/>
      <c r="C65" s="54"/>
      <c r="D65" s="54"/>
      <c r="E65" s="54"/>
      <c r="F65" s="71"/>
    </row>
    <row r="66" spans="1:6" x14ac:dyDescent="0.35">
      <c r="A66" s="68" t="s">
        <v>95</v>
      </c>
      <c r="B66" s="70"/>
      <c r="C66" s="40"/>
      <c r="D66" s="72" t="s">
        <v>96</v>
      </c>
      <c r="E66" s="70"/>
      <c r="F66" s="21">
        <f>C66*2</f>
        <v>0</v>
      </c>
    </row>
    <row r="67" spans="1:6" x14ac:dyDescent="0.35">
      <c r="A67" s="106" t="s">
        <v>97</v>
      </c>
      <c r="B67" s="55"/>
      <c r="C67" s="107"/>
      <c r="D67" s="107"/>
      <c r="E67" s="35" t="s">
        <v>87</v>
      </c>
      <c r="F67" s="21">
        <f>IF(SUM(F61:F66)&lt;100,0,SUM(F61:F66))</f>
        <v>0</v>
      </c>
    </row>
    <row r="68" spans="1:6" ht="15" thickBot="1" x14ac:dyDescent="0.4">
      <c r="A68" s="56" t="s">
        <v>98</v>
      </c>
      <c r="B68" s="57"/>
      <c r="C68" s="57"/>
      <c r="D68" s="57"/>
      <c r="E68" s="58"/>
      <c r="F68" s="41">
        <f>F67*C14</f>
        <v>0</v>
      </c>
    </row>
    <row r="69" spans="1:6" ht="15" thickTop="1" x14ac:dyDescent="0.35"/>
  </sheetData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B51"/>
    <mergeCell ref="A52:D52"/>
    <mergeCell ref="A53:F53"/>
    <mergeCell ref="A54:D54"/>
    <mergeCell ref="A55:D55"/>
    <mergeCell ref="A56:D56"/>
    <mergeCell ref="A57:D57"/>
    <mergeCell ref="A58:D58"/>
    <mergeCell ref="A59:D59"/>
    <mergeCell ref="A67:D67"/>
    <mergeCell ref="A68:E68"/>
    <mergeCell ref="A61:D61"/>
    <mergeCell ref="A62:F62"/>
    <mergeCell ref="A63:E63"/>
    <mergeCell ref="A64:E64"/>
    <mergeCell ref="A65:F65"/>
    <mergeCell ref="A66:B66"/>
    <mergeCell ref="D66:E66"/>
  </mergeCells>
  <conditionalFormatting sqref="B5:C5">
    <cfRule type="containsText" dxfId="261" priority="60" operator="containsText" text="&quot;">
      <formula>NOT(ISERROR(SEARCH("""",B5)))</formula>
    </cfRule>
  </conditionalFormatting>
  <conditionalFormatting sqref="B6:C6">
    <cfRule type="containsText" dxfId="260" priority="59" operator="containsText" text="&quot;">
      <formula>NOT(ISERROR(SEARCH("""",B6)))</formula>
    </cfRule>
  </conditionalFormatting>
  <conditionalFormatting sqref="E6:F6">
    <cfRule type="containsText" dxfId="259" priority="58" operator="containsText" text="&quot;">
      <formula>NOT(ISERROR(SEARCH("""",E6)))</formula>
    </cfRule>
  </conditionalFormatting>
  <conditionalFormatting sqref="E7:F7">
    <cfRule type="containsText" dxfId="258" priority="57" operator="containsText" text="&quot;">
      <formula>NOT(ISERROR(SEARCH("""",E7)))</formula>
    </cfRule>
  </conditionalFormatting>
  <conditionalFormatting sqref="A2:F2">
    <cfRule type="containsText" dxfId="257" priority="28" operator="containsText" text="&quot;">
      <formula>NOT(ISERROR(SEARCH("""",A2)))</formula>
    </cfRule>
  </conditionalFormatting>
  <conditionalFormatting sqref="E5:F5">
    <cfRule type="containsText" dxfId="256" priority="27" operator="containsText" text="&quot;">
      <formula>NOT(ISERROR(SEARCH("""",E5)))</formula>
    </cfRule>
  </conditionalFormatting>
  <conditionalFormatting sqref="B10:B12">
    <cfRule type="containsText" dxfId="255" priority="26" operator="containsText" text="&quot;">
      <formula>NOT(ISERROR(SEARCH("""",B10)))</formula>
    </cfRule>
  </conditionalFormatting>
  <conditionalFormatting sqref="D10:D12">
    <cfRule type="containsText" dxfId="254" priority="25" operator="containsText" text="&quot;">
      <formula>NOT(ISERROR(SEARCH("""",D10)))</formula>
    </cfRule>
  </conditionalFormatting>
  <conditionalFormatting sqref="F10">
    <cfRule type="containsText" dxfId="253" priority="24" operator="containsText" text="&quot;">
      <formula>NOT(ISERROR(SEARCH("""",F10)))</formula>
    </cfRule>
  </conditionalFormatting>
  <conditionalFormatting sqref="D17:D26">
    <cfRule type="containsText" dxfId="252" priority="23" operator="containsText" text="&quot;">
      <formula>NOT(ISERROR(SEARCH("""",D17)))</formula>
    </cfRule>
  </conditionalFormatting>
  <conditionalFormatting sqref="D49">
    <cfRule type="containsText" dxfId="251" priority="22" operator="containsText" text="&quot;">
      <formula>NOT(ISERROR(SEARCH("""",D49)))</formula>
    </cfRule>
  </conditionalFormatting>
  <conditionalFormatting sqref="D51">
    <cfRule type="containsText" dxfId="250" priority="21" operator="containsText" text="&quot;">
      <formula>NOT(ISERROR(SEARCH("""",D51)))</formula>
    </cfRule>
  </conditionalFormatting>
  <conditionalFormatting sqref="C17">
    <cfRule type="containsText" dxfId="249" priority="20" operator="containsText" text="&quot;">
      <formula>NOT(ISERROR(SEARCH("""",C17)))</formula>
    </cfRule>
  </conditionalFormatting>
  <conditionalFormatting sqref="C27">
    <cfRule type="containsText" dxfId="248" priority="13" operator="containsText" text="&quot;">
      <formula>NOT(ISERROR(SEARCH("""",C27)))</formula>
    </cfRule>
  </conditionalFormatting>
  <conditionalFormatting sqref="C29">
    <cfRule type="containsText" dxfId="247" priority="11" operator="containsText" text="&quot;">
      <formula>NOT(ISERROR(SEARCH("""",C29)))</formula>
    </cfRule>
  </conditionalFormatting>
  <conditionalFormatting sqref="C30">
    <cfRule type="containsText" dxfId="246" priority="9" operator="containsText" text="&quot;">
      <formula>NOT(ISERROR(SEARCH("""",C30)))</formula>
    </cfRule>
  </conditionalFormatting>
  <conditionalFormatting sqref="C19">
    <cfRule type="containsText" dxfId="245" priority="19" operator="containsText" text="&quot;">
      <formula>NOT(ISERROR(SEARCH("""",C19)))</formula>
    </cfRule>
  </conditionalFormatting>
  <conditionalFormatting sqref="C20">
    <cfRule type="containsText" dxfId="244" priority="18" operator="containsText" text="&quot;">
      <formula>NOT(ISERROR(SEARCH("""",C20)))</formula>
    </cfRule>
  </conditionalFormatting>
  <conditionalFormatting sqref="C21">
    <cfRule type="containsText" dxfId="243" priority="17" operator="containsText" text="&quot;">
      <formula>NOT(ISERROR(SEARCH("""",C21)))</formula>
    </cfRule>
  </conditionalFormatting>
  <conditionalFormatting sqref="C23">
    <cfRule type="containsText" dxfId="242" priority="16" operator="containsText" text="&quot;">
      <formula>NOT(ISERROR(SEARCH("""",C23)))</formula>
    </cfRule>
  </conditionalFormatting>
  <conditionalFormatting sqref="C25">
    <cfRule type="containsText" dxfId="241" priority="15" operator="containsText" text="&quot;">
      <formula>NOT(ISERROR(SEARCH("""",C25)))</formula>
    </cfRule>
  </conditionalFormatting>
  <conditionalFormatting sqref="C26">
    <cfRule type="containsText" dxfId="240" priority="14" operator="containsText" text="&quot;">
      <formula>NOT(ISERROR(SEARCH("""",C26)))</formula>
    </cfRule>
  </conditionalFormatting>
  <conditionalFormatting sqref="C28">
    <cfRule type="containsText" dxfId="239" priority="12" operator="containsText" text="&quot;">
      <formula>NOT(ISERROR(SEARCH("""",C28)))</formula>
    </cfRule>
  </conditionalFormatting>
  <conditionalFormatting sqref="C37">
    <cfRule type="containsText" dxfId="238" priority="10" operator="containsText" text="&quot;">
      <formula>NOT(ISERROR(SEARCH("""",C37)))</formula>
    </cfRule>
  </conditionalFormatting>
  <conditionalFormatting sqref="C42">
    <cfRule type="containsText" dxfId="237" priority="7" operator="containsText" text="&quot;">
      <formula>NOT(ISERROR(SEARCH("""",C42)))</formula>
    </cfRule>
  </conditionalFormatting>
  <conditionalFormatting sqref="C31">
    <cfRule type="containsText" dxfId="236" priority="8" operator="containsText" text="&quot;">
      <formula>NOT(ISERROR(SEARCH("""",C31)))</formula>
    </cfRule>
  </conditionalFormatting>
  <conditionalFormatting sqref="C39">
    <cfRule type="containsText" dxfId="235" priority="6" operator="containsText" text="&quot;">
      <formula>NOT(ISERROR(SEARCH("""",C39)))</formula>
    </cfRule>
  </conditionalFormatting>
  <conditionalFormatting sqref="C40">
    <cfRule type="containsText" dxfId="234" priority="5" operator="containsText" text="&quot;">
      <formula>NOT(ISERROR(SEARCH("""",C40)))</formula>
    </cfRule>
  </conditionalFormatting>
  <conditionalFormatting sqref="C45">
    <cfRule type="containsText" dxfId="233" priority="4" operator="containsText" text="&quot;">
      <formula>NOT(ISERROR(SEARCH("""",C45)))</formula>
    </cfRule>
  </conditionalFormatting>
  <conditionalFormatting sqref="C50">
    <cfRule type="containsText" dxfId="232" priority="3" operator="containsText" text="&quot;">
      <formula>NOT(ISERROR(SEARCH("""",C50)))</formula>
    </cfRule>
  </conditionalFormatting>
  <conditionalFormatting sqref="C34">
    <cfRule type="containsText" dxfId="231" priority="2" operator="containsText" text="&quot;">
      <formula>NOT(ISERROR(SEARCH("""",C34)))</formula>
    </cfRule>
  </conditionalFormatting>
  <conditionalFormatting sqref="C35">
    <cfRule type="containsText" dxfId="230" priority="1" operator="containsText" text="&quot;">
      <formula>NOT(ISERROR(SEARCH("""",C35)))</formula>
    </cfRule>
  </conditionalFormatting>
  <dataValidations count="3">
    <dataValidation type="list" allowBlank="1" showInputMessage="1" showErrorMessage="1" error="Only Yes or No may be entered." sqref="E17:E51">
      <formula1>"Yes, No"</formula1>
    </dataValidation>
    <dataValidation allowBlank="1" showInputMessage="1" showErrorMessage="1" error="Only one vehicle configuration may be used on each spreadsheet." sqref="E12 E6:E7"/>
    <dataValidation allowBlank="1" showInputMessage="1" showErrorMessage="1" error="Only Yes or No may be entered." sqref="E59"/>
  </dataValidations>
  <pageMargins left="0.7" right="0.7" top="0.75" bottom="0.75" header="0.3" footer="0.3"/>
  <pageSetup scale="91" fitToHeight="0" orientation="portrait" r:id="rId1"/>
  <headerFooter>
    <oddHeader>&amp;R5/24/2023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view="pageLayout" topLeftCell="A33" zoomScaleNormal="100" workbookViewId="0">
      <selection activeCell="A2" sqref="A2:F2"/>
    </sheetView>
  </sheetViews>
  <sheetFormatPr defaultRowHeight="14.5" x14ac:dyDescent="0.35"/>
  <cols>
    <col min="1" max="6" width="16.6328125" customWidth="1"/>
  </cols>
  <sheetData>
    <row r="1" spans="1:6" ht="19.5" thickTop="1" thickBot="1" x14ac:dyDescent="0.5">
      <c r="A1" s="116" t="s">
        <v>0</v>
      </c>
      <c r="B1" s="117"/>
      <c r="C1" s="118"/>
      <c r="D1" s="118"/>
      <c r="E1" s="118"/>
      <c r="F1" s="119"/>
    </row>
    <row r="2" spans="1:6" ht="26" thickTop="1" thickBot="1" x14ac:dyDescent="0.55000000000000004">
      <c r="A2" s="120" t="s">
        <v>100</v>
      </c>
      <c r="B2" s="121"/>
      <c r="C2" s="121"/>
      <c r="D2" s="121"/>
      <c r="E2" s="121"/>
      <c r="F2" s="122"/>
    </row>
    <row r="3" spans="1:6" ht="15" thickBot="1" x14ac:dyDescent="0.4">
      <c r="A3" s="1" t="s">
        <v>2</v>
      </c>
      <c r="B3" s="95">
        <v>4400020914</v>
      </c>
      <c r="C3" s="96"/>
      <c r="D3" s="2" t="s">
        <v>3</v>
      </c>
      <c r="E3" s="95" t="s">
        <v>4</v>
      </c>
      <c r="F3" s="97"/>
    </row>
    <row r="4" spans="1:6" ht="21.5" thickBot="1" x14ac:dyDescent="0.55000000000000004">
      <c r="A4" s="62" t="s">
        <v>5</v>
      </c>
      <c r="B4" s="63"/>
      <c r="C4" s="63"/>
      <c r="D4" s="63"/>
      <c r="E4" s="63"/>
      <c r="F4" s="64"/>
    </row>
    <row r="5" spans="1:6" x14ac:dyDescent="0.35">
      <c r="A5" s="3" t="s">
        <v>6</v>
      </c>
      <c r="B5" s="100" t="s">
        <v>7</v>
      </c>
      <c r="C5" s="123"/>
      <c r="D5" s="4" t="s">
        <v>8</v>
      </c>
      <c r="E5" s="124" t="s">
        <v>9</v>
      </c>
      <c r="F5" s="125"/>
    </row>
    <row r="6" spans="1:6" x14ac:dyDescent="0.35">
      <c r="A6" s="5" t="s">
        <v>10</v>
      </c>
      <c r="B6" s="100" t="s">
        <v>11</v>
      </c>
      <c r="C6" s="123"/>
      <c r="D6" s="6" t="s">
        <v>12</v>
      </c>
      <c r="E6" s="100" t="s">
        <v>13</v>
      </c>
      <c r="F6" s="123"/>
    </row>
    <row r="7" spans="1:6" ht="15" thickBot="1" x14ac:dyDescent="0.4">
      <c r="A7" s="5" t="s">
        <v>14</v>
      </c>
      <c r="B7" s="102" t="s">
        <v>15</v>
      </c>
      <c r="C7" s="126"/>
      <c r="D7" s="7" t="s">
        <v>16</v>
      </c>
      <c r="E7" s="100" t="s">
        <v>17</v>
      </c>
      <c r="F7" s="123"/>
    </row>
    <row r="8" spans="1:6" ht="21.5" thickBot="1" x14ac:dyDescent="0.55000000000000004">
      <c r="A8" s="62" t="s">
        <v>18</v>
      </c>
      <c r="B8" s="63"/>
      <c r="C8" s="63"/>
      <c r="D8" s="63"/>
      <c r="E8" s="63"/>
      <c r="F8" s="64"/>
    </row>
    <row r="9" spans="1:6" x14ac:dyDescent="0.35">
      <c r="A9" s="8" t="s">
        <v>19</v>
      </c>
      <c r="B9" s="9" t="s">
        <v>20</v>
      </c>
      <c r="C9" s="9" t="s">
        <v>19</v>
      </c>
      <c r="D9" s="9" t="s">
        <v>20</v>
      </c>
      <c r="E9" s="9" t="s">
        <v>19</v>
      </c>
      <c r="F9" s="10" t="s">
        <v>20</v>
      </c>
    </row>
    <row r="10" spans="1:6" x14ac:dyDescent="0.35">
      <c r="A10" s="11" t="s">
        <v>21</v>
      </c>
      <c r="B10" s="42">
        <v>101608</v>
      </c>
      <c r="C10" s="31" t="s">
        <v>22</v>
      </c>
      <c r="D10" s="42">
        <v>100608</v>
      </c>
      <c r="E10" s="43" t="s">
        <v>23</v>
      </c>
      <c r="F10" s="42">
        <v>100608</v>
      </c>
    </row>
    <row r="11" spans="1:6" x14ac:dyDescent="0.35">
      <c r="A11" s="11" t="s">
        <v>24</v>
      </c>
      <c r="B11" s="42">
        <v>101608</v>
      </c>
      <c r="C11" s="31" t="s">
        <v>25</v>
      </c>
      <c r="D11" s="42">
        <v>100608</v>
      </c>
      <c r="E11" s="44"/>
      <c r="F11" s="45"/>
    </row>
    <row r="12" spans="1:6" ht="15" thickBot="1" x14ac:dyDescent="0.4">
      <c r="A12" s="17" t="s">
        <v>26</v>
      </c>
      <c r="B12" s="42">
        <v>101208</v>
      </c>
      <c r="C12" s="31" t="s">
        <v>27</v>
      </c>
      <c r="D12" s="42">
        <v>100608</v>
      </c>
      <c r="E12" s="46"/>
      <c r="F12" s="47"/>
    </row>
    <row r="13" spans="1:6" ht="21.5" thickBot="1" x14ac:dyDescent="0.55000000000000004">
      <c r="A13" s="62" t="s">
        <v>28</v>
      </c>
      <c r="B13" s="63"/>
      <c r="C13" s="63"/>
      <c r="D13" s="63"/>
      <c r="E13" s="63"/>
      <c r="F13" s="64"/>
    </row>
    <row r="14" spans="1:6" ht="15" thickBot="1" x14ac:dyDescent="0.4">
      <c r="A14" s="113" t="s">
        <v>29</v>
      </c>
      <c r="B14" s="114"/>
      <c r="C14" s="20"/>
      <c r="D14" s="115" t="s">
        <v>30</v>
      </c>
      <c r="E14" s="114"/>
      <c r="F14" s="21">
        <f>IF(C14=0,0,IF(C14&gt;50,F10,IF(C14&gt;40,D12,IF(C14&gt;30,D11,IF(C14&gt;20,D10,IF(C14&gt;10,B12,IF(C14&gt;5,B11,B10)))))))</f>
        <v>0</v>
      </c>
    </row>
    <row r="15" spans="1:6" ht="21.5" thickBot="1" x14ac:dyDescent="0.55000000000000004">
      <c r="A15" s="62" t="s">
        <v>31</v>
      </c>
      <c r="B15" s="63"/>
      <c r="C15" s="63"/>
      <c r="D15" s="63"/>
      <c r="E15" s="63"/>
      <c r="F15" s="64"/>
    </row>
    <row r="16" spans="1:6" x14ac:dyDescent="0.35">
      <c r="A16" s="110" t="s">
        <v>32</v>
      </c>
      <c r="B16" s="112"/>
      <c r="C16" s="22" t="s">
        <v>33</v>
      </c>
      <c r="D16" s="22" t="s">
        <v>34</v>
      </c>
      <c r="E16" s="22" t="s">
        <v>35</v>
      </c>
      <c r="F16" s="23" t="s">
        <v>36</v>
      </c>
    </row>
    <row r="17" spans="1:6" x14ac:dyDescent="0.35">
      <c r="A17" s="73" t="s">
        <v>37</v>
      </c>
      <c r="B17" s="74"/>
      <c r="C17" s="24" t="s">
        <v>38</v>
      </c>
      <c r="D17" s="25" t="s">
        <v>39</v>
      </c>
      <c r="E17" s="26"/>
      <c r="F17" s="21">
        <f t="shared" ref="F17:F51" si="0">IF(E17="Yes",$D17,0)</f>
        <v>0</v>
      </c>
    </row>
    <row r="18" spans="1:6" x14ac:dyDescent="0.35">
      <c r="A18" s="73" t="s">
        <v>40</v>
      </c>
      <c r="B18" s="74"/>
      <c r="C18" s="50" t="s">
        <v>111</v>
      </c>
      <c r="D18" s="25">
        <v>556.20000000000005</v>
      </c>
      <c r="E18" s="26"/>
      <c r="F18" s="21">
        <f t="shared" si="0"/>
        <v>0</v>
      </c>
    </row>
    <row r="19" spans="1:6" x14ac:dyDescent="0.35">
      <c r="A19" s="73" t="s">
        <v>41</v>
      </c>
      <c r="B19" s="74"/>
      <c r="C19" s="27" t="s">
        <v>42</v>
      </c>
      <c r="D19" s="25">
        <v>465.6</v>
      </c>
      <c r="E19" s="26"/>
      <c r="F19" s="21">
        <f t="shared" si="0"/>
        <v>0</v>
      </c>
    </row>
    <row r="20" spans="1:6" x14ac:dyDescent="0.35">
      <c r="A20" s="73" t="s">
        <v>43</v>
      </c>
      <c r="B20" s="74"/>
      <c r="C20" s="27" t="s">
        <v>44</v>
      </c>
      <c r="D20" s="25">
        <v>328.2</v>
      </c>
      <c r="E20" s="26"/>
      <c r="F20" s="21">
        <f t="shared" si="0"/>
        <v>0</v>
      </c>
    </row>
    <row r="21" spans="1:6" x14ac:dyDescent="0.35">
      <c r="A21" s="73" t="s">
        <v>45</v>
      </c>
      <c r="B21" s="74"/>
      <c r="C21" s="27" t="s">
        <v>46</v>
      </c>
      <c r="D21" s="25">
        <v>328.8</v>
      </c>
      <c r="E21" s="26"/>
      <c r="F21" s="21">
        <f t="shared" si="0"/>
        <v>0</v>
      </c>
    </row>
    <row r="22" spans="1:6" x14ac:dyDescent="0.35">
      <c r="A22" s="73" t="s">
        <v>47</v>
      </c>
      <c r="B22" s="74"/>
      <c r="C22" s="50" t="s">
        <v>112</v>
      </c>
      <c r="D22" s="25">
        <v>395.4</v>
      </c>
      <c r="E22" s="26"/>
      <c r="F22" s="21">
        <f t="shared" si="0"/>
        <v>0</v>
      </c>
    </row>
    <row r="23" spans="1:6" x14ac:dyDescent="0.35">
      <c r="A23" s="73" t="s">
        <v>48</v>
      </c>
      <c r="B23" s="74"/>
      <c r="C23" s="27" t="s">
        <v>49</v>
      </c>
      <c r="D23" s="25">
        <v>831</v>
      </c>
      <c r="E23" s="26"/>
      <c r="F23" s="21">
        <f t="shared" si="0"/>
        <v>0</v>
      </c>
    </row>
    <row r="24" spans="1:6" ht="38.5" x14ac:dyDescent="0.35">
      <c r="A24" s="73" t="s">
        <v>50</v>
      </c>
      <c r="B24" s="74"/>
      <c r="C24" s="51" t="s">
        <v>113</v>
      </c>
      <c r="D24" s="25">
        <v>168</v>
      </c>
      <c r="E24" s="26"/>
      <c r="F24" s="21">
        <f t="shared" si="0"/>
        <v>0</v>
      </c>
    </row>
    <row r="25" spans="1:6" x14ac:dyDescent="0.35">
      <c r="A25" s="73" t="s">
        <v>51</v>
      </c>
      <c r="B25" s="74"/>
      <c r="C25" s="27" t="s">
        <v>52</v>
      </c>
      <c r="D25" s="25">
        <v>130.19999999999999</v>
      </c>
      <c r="E25" s="26"/>
      <c r="F25" s="21">
        <f t="shared" si="0"/>
        <v>0</v>
      </c>
    </row>
    <row r="26" spans="1:6" x14ac:dyDescent="0.35">
      <c r="A26" s="73" t="s">
        <v>53</v>
      </c>
      <c r="B26" s="74"/>
      <c r="C26" s="27" t="s">
        <v>54</v>
      </c>
      <c r="D26" s="28">
        <v>24.6</v>
      </c>
      <c r="E26" s="26"/>
      <c r="F26" s="21">
        <f t="shared" si="0"/>
        <v>0</v>
      </c>
    </row>
    <row r="27" spans="1:6" x14ac:dyDescent="0.35">
      <c r="A27" s="73" t="s">
        <v>55</v>
      </c>
      <c r="B27" s="74"/>
      <c r="C27" s="27" t="s">
        <v>56</v>
      </c>
      <c r="D27" s="30">
        <v>442.2</v>
      </c>
      <c r="E27" s="26"/>
      <c r="F27" s="21">
        <f t="shared" si="0"/>
        <v>0</v>
      </c>
    </row>
    <row r="28" spans="1:6" x14ac:dyDescent="0.35">
      <c r="A28" s="73" t="s">
        <v>57</v>
      </c>
      <c r="B28" s="74"/>
      <c r="C28" s="27" t="s">
        <v>114</v>
      </c>
      <c r="D28" s="30">
        <v>105.6</v>
      </c>
      <c r="E28" s="26"/>
      <c r="F28" s="21">
        <f t="shared" si="0"/>
        <v>0</v>
      </c>
    </row>
    <row r="29" spans="1:6" x14ac:dyDescent="0.35">
      <c r="A29" s="73" t="s">
        <v>58</v>
      </c>
      <c r="B29" s="74"/>
      <c r="C29" s="27" t="s">
        <v>38</v>
      </c>
      <c r="D29" s="30" t="s">
        <v>39</v>
      </c>
      <c r="E29" s="26"/>
      <c r="F29" s="21">
        <f t="shared" si="0"/>
        <v>0</v>
      </c>
    </row>
    <row r="30" spans="1:6" x14ac:dyDescent="0.35">
      <c r="A30" s="73" t="s">
        <v>59</v>
      </c>
      <c r="B30" s="74"/>
      <c r="C30" s="27" t="s">
        <v>38</v>
      </c>
      <c r="D30" s="30" t="s">
        <v>39</v>
      </c>
      <c r="E30" s="26"/>
      <c r="F30" s="21">
        <f t="shared" si="0"/>
        <v>0</v>
      </c>
    </row>
    <row r="31" spans="1:6" x14ac:dyDescent="0.35">
      <c r="A31" s="73" t="s">
        <v>60</v>
      </c>
      <c r="B31" s="74"/>
      <c r="C31" s="27" t="s">
        <v>61</v>
      </c>
      <c r="D31" s="30">
        <v>119.4</v>
      </c>
      <c r="E31" s="26"/>
      <c r="F31" s="21">
        <f t="shared" si="0"/>
        <v>0</v>
      </c>
    </row>
    <row r="32" spans="1:6" x14ac:dyDescent="0.35">
      <c r="A32" s="73" t="s">
        <v>62</v>
      </c>
      <c r="B32" s="74"/>
      <c r="C32" s="31" t="s">
        <v>38</v>
      </c>
      <c r="D32" s="30" t="s">
        <v>39</v>
      </c>
      <c r="E32" s="26"/>
      <c r="F32" s="21">
        <f t="shared" si="0"/>
        <v>0</v>
      </c>
    </row>
    <row r="33" spans="1:6" ht="51" x14ac:dyDescent="0.35">
      <c r="A33" s="73" t="s">
        <v>63</v>
      </c>
      <c r="B33" s="74"/>
      <c r="C33" s="51" t="s">
        <v>115</v>
      </c>
      <c r="D33" s="30">
        <v>502.8</v>
      </c>
      <c r="E33" s="26"/>
      <c r="F33" s="21">
        <f t="shared" si="0"/>
        <v>0</v>
      </c>
    </row>
    <row r="34" spans="1:6" x14ac:dyDescent="0.35">
      <c r="A34" s="73" t="s">
        <v>64</v>
      </c>
      <c r="B34" s="74"/>
      <c r="C34" s="27" t="s">
        <v>65</v>
      </c>
      <c r="D34" s="30">
        <v>600</v>
      </c>
      <c r="E34" s="26"/>
      <c r="F34" s="21">
        <f t="shared" si="0"/>
        <v>0</v>
      </c>
    </row>
    <row r="35" spans="1:6" ht="26.5" thickBot="1" x14ac:dyDescent="0.4">
      <c r="A35" s="73" t="s">
        <v>66</v>
      </c>
      <c r="B35" s="74"/>
      <c r="C35" s="32" t="s">
        <v>67</v>
      </c>
      <c r="D35" s="30">
        <v>1229.4000000000001</v>
      </c>
      <c r="E35" s="26"/>
      <c r="F35" s="21">
        <f t="shared" si="0"/>
        <v>0</v>
      </c>
    </row>
    <row r="36" spans="1:6" ht="15" thickTop="1" x14ac:dyDescent="0.35">
      <c r="A36" s="73" t="s">
        <v>68</v>
      </c>
      <c r="B36" s="74"/>
      <c r="C36" s="50" t="s">
        <v>116</v>
      </c>
      <c r="D36" s="30">
        <v>790.2</v>
      </c>
      <c r="E36" s="26"/>
      <c r="F36" s="21">
        <f t="shared" si="0"/>
        <v>0</v>
      </c>
    </row>
    <row r="37" spans="1:6" x14ac:dyDescent="0.35">
      <c r="A37" s="84" t="s">
        <v>69</v>
      </c>
      <c r="B37" s="85"/>
      <c r="C37" s="27" t="s">
        <v>70</v>
      </c>
      <c r="D37" s="30">
        <v>157.80000000000001</v>
      </c>
      <c r="E37" s="26"/>
      <c r="F37" s="33">
        <f t="shared" si="0"/>
        <v>0</v>
      </c>
    </row>
    <row r="38" spans="1:6" x14ac:dyDescent="0.35">
      <c r="A38" s="73" t="s">
        <v>71</v>
      </c>
      <c r="B38" s="74"/>
      <c r="C38" s="50" t="s">
        <v>117</v>
      </c>
      <c r="D38" s="30">
        <v>870</v>
      </c>
      <c r="E38" s="26"/>
      <c r="F38" s="21">
        <f t="shared" si="0"/>
        <v>0</v>
      </c>
    </row>
    <row r="39" spans="1:6" x14ac:dyDescent="0.35">
      <c r="A39" s="73" t="s">
        <v>73</v>
      </c>
      <c r="B39" s="74"/>
      <c r="C39" s="27" t="s">
        <v>38</v>
      </c>
      <c r="D39" s="30" t="s">
        <v>39</v>
      </c>
      <c r="E39" s="26"/>
      <c r="F39" s="21">
        <f t="shared" si="0"/>
        <v>0</v>
      </c>
    </row>
    <row r="40" spans="1:6" x14ac:dyDescent="0.35">
      <c r="A40" s="73" t="s">
        <v>74</v>
      </c>
      <c r="B40" s="74"/>
      <c r="C40" s="27">
        <v>5710</v>
      </c>
      <c r="D40" s="30">
        <v>333.6</v>
      </c>
      <c r="E40" s="26"/>
      <c r="F40" s="21">
        <f t="shared" si="0"/>
        <v>0</v>
      </c>
    </row>
    <row r="41" spans="1:6" x14ac:dyDescent="0.35">
      <c r="A41" s="73" t="s">
        <v>75</v>
      </c>
      <c r="B41" s="74"/>
      <c r="C41" s="31" t="s">
        <v>38</v>
      </c>
      <c r="D41" s="30" t="s">
        <v>39</v>
      </c>
      <c r="E41" s="26"/>
      <c r="F41" s="21">
        <f t="shared" si="0"/>
        <v>0</v>
      </c>
    </row>
    <row r="42" spans="1:6" x14ac:dyDescent="0.35">
      <c r="A42" s="73" t="s">
        <v>76</v>
      </c>
      <c r="B42" s="74"/>
      <c r="C42" s="27" t="s">
        <v>72</v>
      </c>
      <c r="D42" s="30">
        <v>70.2</v>
      </c>
      <c r="E42" s="26"/>
      <c r="F42" s="21">
        <f t="shared" si="0"/>
        <v>0</v>
      </c>
    </row>
    <row r="43" spans="1:6" x14ac:dyDescent="0.35">
      <c r="A43" s="73" t="s">
        <v>77</v>
      </c>
      <c r="B43" s="74"/>
      <c r="C43" s="31" t="s">
        <v>38</v>
      </c>
      <c r="D43" s="30" t="s">
        <v>39</v>
      </c>
      <c r="E43" s="26"/>
      <c r="F43" s="21">
        <f t="shared" si="0"/>
        <v>0</v>
      </c>
    </row>
    <row r="44" spans="1:6" x14ac:dyDescent="0.35">
      <c r="A44" s="73" t="s">
        <v>78</v>
      </c>
      <c r="B44" s="74"/>
      <c r="C44" s="31" t="s">
        <v>38</v>
      </c>
      <c r="D44" s="30" t="s">
        <v>39</v>
      </c>
      <c r="E44" s="26"/>
      <c r="F44" s="21">
        <f t="shared" si="0"/>
        <v>0</v>
      </c>
    </row>
    <row r="45" spans="1:6" x14ac:dyDescent="0.35">
      <c r="A45" s="73" t="s">
        <v>79</v>
      </c>
      <c r="B45" s="74"/>
      <c r="C45" s="27" t="s">
        <v>118</v>
      </c>
      <c r="D45" s="30">
        <v>803.2</v>
      </c>
      <c r="E45" s="26"/>
      <c r="F45" s="21">
        <f t="shared" si="0"/>
        <v>0</v>
      </c>
    </row>
    <row r="46" spans="1:6" x14ac:dyDescent="0.35">
      <c r="A46" s="73" t="s">
        <v>80</v>
      </c>
      <c r="B46" s="74"/>
      <c r="C46" s="31" t="s">
        <v>38</v>
      </c>
      <c r="D46" s="30" t="s">
        <v>39</v>
      </c>
      <c r="E46" s="26"/>
      <c r="F46" s="21">
        <f t="shared" si="0"/>
        <v>0</v>
      </c>
    </row>
    <row r="47" spans="1:6" x14ac:dyDescent="0.35">
      <c r="A47" s="73" t="s">
        <v>81</v>
      </c>
      <c r="B47" s="74"/>
      <c r="C47" s="50" t="s">
        <v>119</v>
      </c>
      <c r="D47" s="30">
        <v>11173.8</v>
      </c>
      <c r="E47" s="26"/>
      <c r="F47" s="21">
        <f t="shared" si="0"/>
        <v>0</v>
      </c>
    </row>
    <row r="48" spans="1:6" ht="27" customHeight="1" x14ac:dyDescent="0.35">
      <c r="A48" s="73" t="s">
        <v>120</v>
      </c>
      <c r="B48" s="74"/>
      <c r="C48" s="51" t="s">
        <v>121</v>
      </c>
      <c r="D48" s="30">
        <v>1302.5999999999999</v>
      </c>
      <c r="E48" s="26"/>
      <c r="F48" s="21">
        <f t="shared" si="0"/>
        <v>0</v>
      </c>
    </row>
    <row r="49" spans="1:6" x14ac:dyDescent="0.35">
      <c r="A49" s="73" t="s">
        <v>82</v>
      </c>
      <c r="B49" s="74"/>
      <c r="C49" s="52" t="s">
        <v>38</v>
      </c>
      <c r="D49" s="34" t="s">
        <v>39</v>
      </c>
      <c r="E49" s="26"/>
      <c r="F49" s="21">
        <f t="shared" si="0"/>
        <v>0</v>
      </c>
    </row>
    <row r="50" spans="1:6" x14ac:dyDescent="0.35">
      <c r="A50" s="73" t="s">
        <v>83</v>
      </c>
      <c r="B50" s="74"/>
      <c r="C50" s="27" t="s">
        <v>84</v>
      </c>
      <c r="D50" s="30">
        <v>844.8</v>
      </c>
      <c r="E50" s="26"/>
      <c r="F50" s="21">
        <f t="shared" si="0"/>
        <v>0</v>
      </c>
    </row>
    <row r="51" spans="1:6" x14ac:dyDescent="0.35">
      <c r="A51" s="73" t="s">
        <v>85</v>
      </c>
      <c r="B51" s="74"/>
      <c r="C51" s="31" t="s">
        <v>38</v>
      </c>
      <c r="D51" s="34" t="s">
        <v>39</v>
      </c>
      <c r="E51" s="26"/>
      <c r="F51" s="21">
        <f t="shared" si="0"/>
        <v>0</v>
      </c>
    </row>
    <row r="52" spans="1:6" ht="15" thickBot="1" x14ac:dyDescent="0.4">
      <c r="A52" s="106" t="s">
        <v>86</v>
      </c>
      <c r="B52" s="55"/>
      <c r="C52" s="107"/>
      <c r="D52" s="107"/>
      <c r="E52" s="35" t="s">
        <v>87</v>
      </c>
      <c r="F52" s="36">
        <f>IF(C14=0,0,SUM(F14,F17:F51))</f>
        <v>0</v>
      </c>
    </row>
    <row r="53" spans="1:6" ht="21.5" thickBot="1" x14ac:dyDescent="0.55000000000000004">
      <c r="A53" s="62" t="s">
        <v>88</v>
      </c>
      <c r="B53" s="63"/>
      <c r="C53" s="63"/>
      <c r="D53" s="63"/>
      <c r="E53" s="63"/>
      <c r="F53" s="64"/>
    </row>
    <row r="54" spans="1:6" x14ac:dyDescent="0.35">
      <c r="A54" s="110" t="s">
        <v>32</v>
      </c>
      <c r="B54" s="111"/>
      <c r="C54" s="111"/>
      <c r="D54" s="112"/>
      <c r="E54" s="22" t="s">
        <v>33</v>
      </c>
      <c r="F54" s="23" t="s">
        <v>34</v>
      </c>
    </row>
    <row r="55" spans="1:6" ht="18.5" x14ac:dyDescent="0.45">
      <c r="A55" s="78"/>
      <c r="B55" s="79"/>
      <c r="C55" s="79"/>
      <c r="D55" s="80"/>
      <c r="E55" s="37"/>
      <c r="F55" s="38"/>
    </row>
    <row r="56" spans="1:6" ht="18.5" x14ac:dyDescent="0.45">
      <c r="A56" s="78"/>
      <c r="B56" s="79"/>
      <c r="C56" s="79"/>
      <c r="D56" s="80"/>
      <c r="E56" s="37"/>
      <c r="F56" s="38"/>
    </row>
    <row r="57" spans="1:6" ht="18.5" x14ac:dyDescent="0.45">
      <c r="A57" s="78"/>
      <c r="B57" s="79"/>
      <c r="C57" s="79"/>
      <c r="D57" s="80"/>
      <c r="E57" s="37"/>
      <c r="F57" s="38"/>
    </row>
    <row r="58" spans="1:6" ht="18.5" x14ac:dyDescent="0.45">
      <c r="A58" s="78"/>
      <c r="B58" s="79"/>
      <c r="C58" s="79"/>
      <c r="D58" s="80"/>
      <c r="E58" s="37"/>
      <c r="F58" s="38"/>
    </row>
    <row r="59" spans="1:6" x14ac:dyDescent="0.35">
      <c r="A59" s="81"/>
      <c r="B59" s="82"/>
      <c r="C59" s="82"/>
      <c r="D59" s="83"/>
      <c r="E59" s="26"/>
      <c r="F59" s="39"/>
    </row>
    <row r="60" spans="1:6" x14ac:dyDescent="0.35">
      <c r="A60" s="106" t="s">
        <v>89</v>
      </c>
      <c r="B60" s="55"/>
      <c r="C60" s="107"/>
      <c r="D60" s="107"/>
      <c r="E60" s="35" t="s">
        <v>87</v>
      </c>
      <c r="F60" s="36">
        <f>IF(SUM(F55:F59)&lt;=(F52*0.25),SUM(F55:F59),"ERROR")</f>
        <v>0</v>
      </c>
    </row>
    <row r="61" spans="1:6" ht="15" thickBot="1" x14ac:dyDescent="0.4">
      <c r="A61" s="106" t="s">
        <v>90</v>
      </c>
      <c r="B61" s="55"/>
      <c r="C61" s="107"/>
      <c r="D61" s="107"/>
      <c r="E61" s="35" t="s">
        <v>87</v>
      </c>
      <c r="F61" s="36">
        <f>IFERROR(SUM(F52+F60),"ERROR")</f>
        <v>0</v>
      </c>
    </row>
    <row r="62" spans="1:6" ht="21.5" thickBot="1" x14ac:dyDescent="0.55000000000000004">
      <c r="A62" s="62" t="s">
        <v>91</v>
      </c>
      <c r="B62" s="63"/>
      <c r="C62" s="63"/>
      <c r="D62" s="63"/>
      <c r="E62" s="63"/>
      <c r="F62" s="64"/>
    </row>
    <row r="63" spans="1:6" x14ac:dyDescent="0.35">
      <c r="A63" s="108" t="s">
        <v>92</v>
      </c>
      <c r="B63" s="70"/>
      <c r="C63" s="109"/>
      <c r="D63" s="109"/>
      <c r="E63" s="109"/>
      <c r="F63" s="36">
        <f>IFERROR(ROUND(0.005*F61,2),"ERROR")</f>
        <v>0</v>
      </c>
    </row>
    <row r="64" spans="1:6" x14ac:dyDescent="0.35">
      <c r="A64" s="108" t="s">
        <v>93</v>
      </c>
      <c r="B64" s="70"/>
      <c r="C64" s="109"/>
      <c r="D64" s="109"/>
      <c r="E64" s="109"/>
      <c r="F64" s="21">
        <v>30</v>
      </c>
    </row>
    <row r="65" spans="1:6" x14ac:dyDescent="0.35">
      <c r="A65" s="53" t="s">
        <v>94</v>
      </c>
      <c r="B65" s="54"/>
      <c r="C65" s="54"/>
      <c r="D65" s="54"/>
      <c r="E65" s="54"/>
      <c r="F65" s="71"/>
    </row>
    <row r="66" spans="1:6" x14ac:dyDescent="0.35">
      <c r="A66" s="68" t="s">
        <v>95</v>
      </c>
      <c r="B66" s="70"/>
      <c r="C66" s="40"/>
      <c r="D66" s="72" t="s">
        <v>96</v>
      </c>
      <c r="E66" s="70"/>
      <c r="F66" s="21">
        <f>C66*2</f>
        <v>0</v>
      </c>
    </row>
    <row r="67" spans="1:6" x14ac:dyDescent="0.35">
      <c r="A67" s="106" t="s">
        <v>97</v>
      </c>
      <c r="B67" s="55"/>
      <c r="C67" s="107"/>
      <c r="D67" s="107"/>
      <c r="E67" s="35" t="s">
        <v>87</v>
      </c>
      <c r="F67" s="21">
        <f>IF(SUM(F61:F66)&lt;100,0,SUM(F61:F66))</f>
        <v>0</v>
      </c>
    </row>
    <row r="68" spans="1:6" ht="15" thickBot="1" x14ac:dyDescent="0.4">
      <c r="A68" s="56" t="s">
        <v>98</v>
      </c>
      <c r="B68" s="57"/>
      <c r="C68" s="57"/>
      <c r="D68" s="57"/>
      <c r="E68" s="58"/>
      <c r="F68" s="41">
        <f>F67*C14</f>
        <v>0</v>
      </c>
    </row>
    <row r="69" spans="1:6" ht="15" thickTop="1" x14ac:dyDescent="0.35"/>
  </sheetData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B51"/>
    <mergeCell ref="A52:D52"/>
    <mergeCell ref="A53:F53"/>
    <mergeCell ref="A54:D54"/>
    <mergeCell ref="A55:D55"/>
    <mergeCell ref="A56:D56"/>
    <mergeCell ref="A57:D57"/>
    <mergeCell ref="A58:D58"/>
    <mergeCell ref="A59:D59"/>
    <mergeCell ref="A67:D67"/>
    <mergeCell ref="A68:E68"/>
    <mergeCell ref="A61:D61"/>
    <mergeCell ref="A62:F62"/>
    <mergeCell ref="A63:E63"/>
    <mergeCell ref="A64:E64"/>
    <mergeCell ref="A65:F65"/>
    <mergeCell ref="A66:B66"/>
    <mergeCell ref="D66:E66"/>
  </mergeCells>
  <conditionalFormatting sqref="B5:C5">
    <cfRule type="containsText" dxfId="229" priority="60" operator="containsText" text="&quot;">
      <formula>NOT(ISERROR(SEARCH("""",B5)))</formula>
    </cfRule>
  </conditionalFormatting>
  <conditionalFormatting sqref="B6:C6">
    <cfRule type="containsText" dxfId="228" priority="59" operator="containsText" text="&quot;">
      <formula>NOT(ISERROR(SEARCH("""",B6)))</formula>
    </cfRule>
  </conditionalFormatting>
  <conditionalFormatting sqref="E6:F6">
    <cfRule type="containsText" dxfId="227" priority="58" operator="containsText" text="&quot;">
      <formula>NOT(ISERROR(SEARCH("""",E6)))</formula>
    </cfRule>
  </conditionalFormatting>
  <conditionalFormatting sqref="E7:F7">
    <cfRule type="containsText" dxfId="226" priority="57" operator="containsText" text="&quot;">
      <formula>NOT(ISERROR(SEARCH("""",E7)))</formula>
    </cfRule>
  </conditionalFormatting>
  <conditionalFormatting sqref="E5:F5">
    <cfRule type="containsText" dxfId="225" priority="27" operator="containsText" text="&quot;">
      <formula>NOT(ISERROR(SEARCH("""",E5)))</formula>
    </cfRule>
  </conditionalFormatting>
  <conditionalFormatting sqref="A2:F2">
    <cfRule type="containsText" dxfId="224" priority="28" operator="containsText" text="&quot;">
      <formula>NOT(ISERROR(SEARCH("""",A2)))</formula>
    </cfRule>
  </conditionalFormatting>
  <conditionalFormatting sqref="B10:B12">
    <cfRule type="containsText" dxfId="223" priority="26" operator="containsText" text="&quot;">
      <formula>NOT(ISERROR(SEARCH("""",B10)))</formula>
    </cfRule>
  </conditionalFormatting>
  <conditionalFormatting sqref="D10:D12">
    <cfRule type="containsText" dxfId="222" priority="25" operator="containsText" text="&quot;">
      <formula>NOT(ISERROR(SEARCH("""",D10)))</formula>
    </cfRule>
  </conditionalFormatting>
  <conditionalFormatting sqref="F10">
    <cfRule type="containsText" dxfId="221" priority="24" operator="containsText" text="&quot;">
      <formula>NOT(ISERROR(SEARCH("""",F10)))</formula>
    </cfRule>
  </conditionalFormatting>
  <conditionalFormatting sqref="D17:D26">
    <cfRule type="containsText" dxfId="220" priority="23" operator="containsText" text="&quot;">
      <formula>NOT(ISERROR(SEARCH("""",D17)))</formula>
    </cfRule>
  </conditionalFormatting>
  <conditionalFormatting sqref="D49">
    <cfRule type="containsText" dxfId="219" priority="22" operator="containsText" text="&quot;">
      <formula>NOT(ISERROR(SEARCH("""",D49)))</formula>
    </cfRule>
  </conditionalFormatting>
  <conditionalFormatting sqref="D51">
    <cfRule type="containsText" dxfId="218" priority="21" operator="containsText" text="&quot;">
      <formula>NOT(ISERROR(SEARCH("""",D51)))</formula>
    </cfRule>
  </conditionalFormatting>
  <conditionalFormatting sqref="C17">
    <cfRule type="containsText" dxfId="217" priority="20" operator="containsText" text="&quot;">
      <formula>NOT(ISERROR(SEARCH("""",C17)))</formula>
    </cfRule>
  </conditionalFormatting>
  <conditionalFormatting sqref="C27">
    <cfRule type="containsText" dxfId="216" priority="13" operator="containsText" text="&quot;">
      <formula>NOT(ISERROR(SEARCH("""",C27)))</formula>
    </cfRule>
  </conditionalFormatting>
  <conditionalFormatting sqref="C29">
    <cfRule type="containsText" dxfId="215" priority="11" operator="containsText" text="&quot;">
      <formula>NOT(ISERROR(SEARCH("""",C29)))</formula>
    </cfRule>
  </conditionalFormatting>
  <conditionalFormatting sqref="C30">
    <cfRule type="containsText" dxfId="214" priority="9" operator="containsText" text="&quot;">
      <formula>NOT(ISERROR(SEARCH("""",C30)))</formula>
    </cfRule>
  </conditionalFormatting>
  <conditionalFormatting sqref="C19">
    <cfRule type="containsText" dxfId="213" priority="19" operator="containsText" text="&quot;">
      <formula>NOT(ISERROR(SEARCH("""",C19)))</formula>
    </cfRule>
  </conditionalFormatting>
  <conditionalFormatting sqref="C20">
    <cfRule type="containsText" dxfId="212" priority="18" operator="containsText" text="&quot;">
      <formula>NOT(ISERROR(SEARCH("""",C20)))</formula>
    </cfRule>
  </conditionalFormatting>
  <conditionalFormatting sqref="C21">
    <cfRule type="containsText" dxfId="211" priority="17" operator="containsText" text="&quot;">
      <formula>NOT(ISERROR(SEARCH("""",C21)))</formula>
    </cfRule>
  </conditionalFormatting>
  <conditionalFormatting sqref="C23">
    <cfRule type="containsText" dxfId="210" priority="16" operator="containsText" text="&quot;">
      <formula>NOT(ISERROR(SEARCH("""",C23)))</formula>
    </cfRule>
  </conditionalFormatting>
  <conditionalFormatting sqref="C25">
    <cfRule type="containsText" dxfId="209" priority="15" operator="containsText" text="&quot;">
      <formula>NOT(ISERROR(SEARCH("""",C25)))</formula>
    </cfRule>
  </conditionalFormatting>
  <conditionalFormatting sqref="C26">
    <cfRule type="containsText" dxfId="208" priority="14" operator="containsText" text="&quot;">
      <formula>NOT(ISERROR(SEARCH("""",C26)))</formula>
    </cfRule>
  </conditionalFormatting>
  <conditionalFormatting sqref="C28">
    <cfRule type="containsText" dxfId="207" priority="12" operator="containsText" text="&quot;">
      <formula>NOT(ISERROR(SEARCH("""",C28)))</formula>
    </cfRule>
  </conditionalFormatting>
  <conditionalFormatting sqref="C37">
    <cfRule type="containsText" dxfId="206" priority="10" operator="containsText" text="&quot;">
      <formula>NOT(ISERROR(SEARCH("""",C37)))</formula>
    </cfRule>
  </conditionalFormatting>
  <conditionalFormatting sqref="C42">
    <cfRule type="containsText" dxfId="205" priority="7" operator="containsText" text="&quot;">
      <formula>NOT(ISERROR(SEARCH("""",C42)))</formula>
    </cfRule>
  </conditionalFormatting>
  <conditionalFormatting sqref="C31">
    <cfRule type="containsText" dxfId="204" priority="8" operator="containsText" text="&quot;">
      <formula>NOT(ISERROR(SEARCH("""",C31)))</formula>
    </cfRule>
  </conditionalFormatting>
  <conditionalFormatting sqref="C39">
    <cfRule type="containsText" dxfId="203" priority="6" operator="containsText" text="&quot;">
      <formula>NOT(ISERROR(SEARCH("""",C39)))</formula>
    </cfRule>
  </conditionalFormatting>
  <conditionalFormatting sqref="C40">
    <cfRule type="containsText" dxfId="202" priority="5" operator="containsText" text="&quot;">
      <formula>NOT(ISERROR(SEARCH("""",C40)))</formula>
    </cfRule>
  </conditionalFormatting>
  <conditionalFormatting sqref="C45">
    <cfRule type="containsText" dxfId="201" priority="4" operator="containsText" text="&quot;">
      <formula>NOT(ISERROR(SEARCH("""",C45)))</formula>
    </cfRule>
  </conditionalFormatting>
  <conditionalFormatting sqref="C50">
    <cfRule type="containsText" dxfId="200" priority="3" operator="containsText" text="&quot;">
      <formula>NOT(ISERROR(SEARCH("""",C50)))</formula>
    </cfRule>
  </conditionalFormatting>
  <conditionalFormatting sqref="C34">
    <cfRule type="containsText" dxfId="199" priority="2" operator="containsText" text="&quot;">
      <formula>NOT(ISERROR(SEARCH("""",C34)))</formula>
    </cfRule>
  </conditionalFormatting>
  <conditionalFormatting sqref="C35">
    <cfRule type="containsText" dxfId="198" priority="1" operator="containsText" text="&quot;">
      <formula>NOT(ISERROR(SEARCH("""",C35)))</formula>
    </cfRule>
  </conditionalFormatting>
  <dataValidations count="3">
    <dataValidation allowBlank="1" showInputMessage="1" showErrorMessage="1" error="Only Yes or No may be entered." sqref="E59"/>
    <dataValidation allowBlank="1" showInputMessage="1" showErrorMessage="1" error="Only one vehicle configuration may be used on each spreadsheet." sqref="E12 E6:E7"/>
    <dataValidation type="list" allowBlank="1" showInputMessage="1" showErrorMessage="1" error="Only Yes or No may be entered." sqref="E17:E51">
      <formula1>"Yes, No"</formula1>
    </dataValidation>
  </dataValidations>
  <pageMargins left="0.7" right="0.7" top="0.75" bottom="0.75" header="0.3" footer="0.3"/>
  <pageSetup scale="91" fitToHeight="0" orientation="portrait" r:id="rId1"/>
  <headerFooter>
    <oddHeader>&amp;R5/24/2023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view="pageLayout" zoomScaleNormal="100" workbookViewId="0">
      <selection activeCell="A2" sqref="A2:F2"/>
    </sheetView>
  </sheetViews>
  <sheetFormatPr defaultRowHeight="14.5" x14ac:dyDescent="0.35"/>
  <cols>
    <col min="1" max="6" width="16.6328125" customWidth="1"/>
  </cols>
  <sheetData>
    <row r="1" spans="1:6" ht="19.5" thickTop="1" thickBot="1" x14ac:dyDescent="0.5">
      <c r="A1" s="116" t="s">
        <v>0</v>
      </c>
      <c r="B1" s="117"/>
      <c r="C1" s="118"/>
      <c r="D1" s="118"/>
      <c r="E1" s="118"/>
      <c r="F1" s="119"/>
    </row>
    <row r="2" spans="1:6" ht="26" thickTop="1" thickBot="1" x14ac:dyDescent="0.55000000000000004">
      <c r="A2" s="127" t="s">
        <v>105</v>
      </c>
      <c r="B2" s="128"/>
      <c r="C2" s="128"/>
      <c r="D2" s="128"/>
      <c r="E2" s="128"/>
      <c r="F2" s="129"/>
    </row>
    <row r="3" spans="1:6" ht="15" thickBot="1" x14ac:dyDescent="0.4">
      <c r="A3" s="1" t="s">
        <v>2</v>
      </c>
      <c r="B3" s="95">
        <v>4400020914</v>
      </c>
      <c r="C3" s="96"/>
      <c r="D3" s="2" t="s">
        <v>3</v>
      </c>
      <c r="E3" s="95" t="s">
        <v>4</v>
      </c>
      <c r="F3" s="97"/>
    </row>
    <row r="4" spans="1:6" ht="21.5" thickBot="1" x14ac:dyDescent="0.55000000000000004">
      <c r="A4" s="62" t="s">
        <v>5</v>
      </c>
      <c r="B4" s="63"/>
      <c r="C4" s="63"/>
      <c r="D4" s="63"/>
      <c r="E4" s="63"/>
      <c r="F4" s="64"/>
    </row>
    <row r="5" spans="1:6" x14ac:dyDescent="0.35">
      <c r="A5" s="3" t="s">
        <v>6</v>
      </c>
      <c r="B5" s="100" t="s">
        <v>7</v>
      </c>
      <c r="C5" s="123"/>
      <c r="D5" s="4" t="s">
        <v>8</v>
      </c>
      <c r="E5" s="124" t="s">
        <v>9</v>
      </c>
      <c r="F5" s="125"/>
    </row>
    <row r="6" spans="1:6" x14ac:dyDescent="0.35">
      <c r="A6" s="5" t="s">
        <v>10</v>
      </c>
      <c r="B6" s="100" t="s">
        <v>11</v>
      </c>
      <c r="C6" s="123"/>
      <c r="D6" s="6" t="s">
        <v>12</v>
      </c>
      <c r="E6" s="100" t="s">
        <v>13</v>
      </c>
      <c r="F6" s="123"/>
    </row>
    <row r="7" spans="1:6" ht="15" thickBot="1" x14ac:dyDescent="0.4">
      <c r="A7" s="5" t="s">
        <v>14</v>
      </c>
      <c r="B7" s="102" t="s">
        <v>15</v>
      </c>
      <c r="C7" s="126"/>
      <c r="D7" s="7" t="s">
        <v>16</v>
      </c>
      <c r="E7" s="100" t="s">
        <v>17</v>
      </c>
      <c r="F7" s="123"/>
    </row>
    <row r="8" spans="1:6" ht="21.5" thickBot="1" x14ac:dyDescent="0.55000000000000004">
      <c r="A8" s="62" t="s">
        <v>18</v>
      </c>
      <c r="B8" s="63"/>
      <c r="C8" s="63"/>
      <c r="D8" s="63"/>
      <c r="E8" s="63"/>
      <c r="F8" s="64"/>
    </row>
    <row r="9" spans="1:6" x14ac:dyDescent="0.35">
      <c r="A9" s="8" t="s">
        <v>19</v>
      </c>
      <c r="B9" s="9" t="s">
        <v>20</v>
      </c>
      <c r="C9" s="9" t="s">
        <v>19</v>
      </c>
      <c r="D9" s="9" t="s">
        <v>20</v>
      </c>
      <c r="E9" s="9" t="s">
        <v>19</v>
      </c>
      <c r="F9" s="10" t="s">
        <v>20</v>
      </c>
    </row>
    <row r="10" spans="1:6" x14ac:dyDescent="0.35">
      <c r="A10" s="11" t="s">
        <v>21</v>
      </c>
      <c r="B10" s="48">
        <v>102194</v>
      </c>
      <c r="C10" s="31" t="s">
        <v>22</v>
      </c>
      <c r="D10" s="48">
        <v>101194</v>
      </c>
      <c r="E10" s="43" t="s">
        <v>23</v>
      </c>
      <c r="F10" s="48">
        <v>101194</v>
      </c>
    </row>
    <row r="11" spans="1:6" x14ac:dyDescent="0.35">
      <c r="A11" s="11" t="s">
        <v>24</v>
      </c>
      <c r="B11" s="48">
        <v>102194</v>
      </c>
      <c r="C11" s="31" t="s">
        <v>25</v>
      </c>
      <c r="D11" s="48">
        <v>101194</v>
      </c>
      <c r="E11" s="44"/>
      <c r="F11" s="45"/>
    </row>
    <row r="12" spans="1:6" ht="15" thickBot="1" x14ac:dyDescent="0.4">
      <c r="A12" s="17" t="s">
        <v>26</v>
      </c>
      <c r="B12" s="48">
        <v>101794</v>
      </c>
      <c r="C12" s="31" t="s">
        <v>27</v>
      </c>
      <c r="D12" s="48">
        <v>101194</v>
      </c>
      <c r="E12" s="46"/>
      <c r="F12" s="47"/>
    </row>
    <row r="13" spans="1:6" ht="21.5" thickBot="1" x14ac:dyDescent="0.55000000000000004">
      <c r="A13" s="62" t="s">
        <v>28</v>
      </c>
      <c r="B13" s="63"/>
      <c r="C13" s="63"/>
      <c r="D13" s="63"/>
      <c r="E13" s="63"/>
      <c r="F13" s="64"/>
    </row>
    <row r="14" spans="1:6" ht="15" thickBot="1" x14ac:dyDescent="0.4">
      <c r="A14" s="113" t="s">
        <v>29</v>
      </c>
      <c r="B14" s="114"/>
      <c r="C14" s="20"/>
      <c r="D14" s="115" t="s">
        <v>30</v>
      </c>
      <c r="E14" s="114"/>
      <c r="F14" s="21">
        <f>IF(C14=0,0,IF(C14&gt;50,F10,IF(C14&gt;40,D12,IF(C14&gt;30,D11,IF(C14&gt;20,D10,IF(C14&gt;10,B12,IF(C14&gt;5,B11,B10)))))))</f>
        <v>0</v>
      </c>
    </row>
    <row r="15" spans="1:6" ht="21.5" thickBot="1" x14ac:dyDescent="0.55000000000000004">
      <c r="A15" s="62" t="s">
        <v>31</v>
      </c>
      <c r="B15" s="63"/>
      <c r="C15" s="63"/>
      <c r="D15" s="63"/>
      <c r="E15" s="63"/>
      <c r="F15" s="64"/>
    </row>
    <row r="16" spans="1:6" x14ac:dyDescent="0.35">
      <c r="A16" s="110" t="s">
        <v>32</v>
      </c>
      <c r="B16" s="112"/>
      <c r="C16" s="22" t="s">
        <v>33</v>
      </c>
      <c r="D16" s="22" t="s">
        <v>34</v>
      </c>
      <c r="E16" s="22" t="s">
        <v>35</v>
      </c>
      <c r="F16" s="23" t="s">
        <v>36</v>
      </c>
    </row>
    <row r="17" spans="1:6" x14ac:dyDescent="0.35">
      <c r="A17" s="73" t="s">
        <v>37</v>
      </c>
      <c r="B17" s="74"/>
      <c r="C17" s="24" t="s">
        <v>38</v>
      </c>
      <c r="D17" s="25" t="s">
        <v>39</v>
      </c>
      <c r="E17" s="26"/>
      <c r="F17" s="21">
        <f t="shared" ref="F17:F51" si="0">IF(E17="Yes",$D17,0)</f>
        <v>0</v>
      </c>
    </row>
    <row r="18" spans="1:6" x14ac:dyDescent="0.35">
      <c r="A18" s="73" t="s">
        <v>40</v>
      </c>
      <c r="B18" s="74"/>
      <c r="C18" s="50" t="s">
        <v>111</v>
      </c>
      <c r="D18" s="25">
        <v>556.20000000000005</v>
      </c>
      <c r="E18" s="26"/>
      <c r="F18" s="21">
        <f t="shared" si="0"/>
        <v>0</v>
      </c>
    </row>
    <row r="19" spans="1:6" x14ac:dyDescent="0.35">
      <c r="A19" s="73" t="s">
        <v>41</v>
      </c>
      <c r="B19" s="74"/>
      <c r="C19" s="27" t="s">
        <v>42</v>
      </c>
      <c r="D19" s="25">
        <v>465.6</v>
      </c>
      <c r="E19" s="26"/>
      <c r="F19" s="21">
        <f t="shared" si="0"/>
        <v>0</v>
      </c>
    </row>
    <row r="20" spans="1:6" x14ac:dyDescent="0.35">
      <c r="A20" s="73" t="s">
        <v>43</v>
      </c>
      <c r="B20" s="74"/>
      <c r="C20" s="27" t="s">
        <v>44</v>
      </c>
      <c r="D20" s="25">
        <v>328.2</v>
      </c>
      <c r="E20" s="26"/>
      <c r="F20" s="21">
        <f t="shared" si="0"/>
        <v>0</v>
      </c>
    </row>
    <row r="21" spans="1:6" x14ac:dyDescent="0.35">
      <c r="A21" s="73" t="s">
        <v>45</v>
      </c>
      <c r="B21" s="74"/>
      <c r="C21" s="27" t="s">
        <v>46</v>
      </c>
      <c r="D21" s="25">
        <v>328.8</v>
      </c>
      <c r="E21" s="26"/>
      <c r="F21" s="21">
        <f t="shared" si="0"/>
        <v>0</v>
      </c>
    </row>
    <row r="22" spans="1:6" x14ac:dyDescent="0.35">
      <c r="A22" s="73" t="s">
        <v>47</v>
      </c>
      <c r="B22" s="74"/>
      <c r="C22" s="50" t="s">
        <v>112</v>
      </c>
      <c r="D22" s="25">
        <v>395.4</v>
      </c>
      <c r="E22" s="26"/>
      <c r="F22" s="21">
        <f t="shared" si="0"/>
        <v>0</v>
      </c>
    </row>
    <row r="23" spans="1:6" x14ac:dyDescent="0.35">
      <c r="A23" s="73" t="s">
        <v>48</v>
      </c>
      <c r="B23" s="74"/>
      <c r="C23" s="27" t="s">
        <v>49</v>
      </c>
      <c r="D23" s="25">
        <v>831</v>
      </c>
      <c r="E23" s="26"/>
      <c r="F23" s="21">
        <f t="shared" si="0"/>
        <v>0</v>
      </c>
    </row>
    <row r="24" spans="1:6" ht="38.5" x14ac:dyDescent="0.35">
      <c r="A24" s="73" t="s">
        <v>50</v>
      </c>
      <c r="B24" s="74"/>
      <c r="C24" s="51" t="s">
        <v>113</v>
      </c>
      <c r="D24" s="25">
        <v>168</v>
      </c>
      <c r="E24" s="26"/>
      <c r="F24" s="21">
        <f t="shared" si="0"/>
        <v>0</v>
      </c>
    </row>
    <row r="25" spans="1:6" x14ac:dyDescent="0.35">
      <c r="A25" s="73" t="s">
        <v>51</v>
      </c>
      <c r="B25" s="74"/>
      <c r="C25" s="27" t="s">
        <v>52</v>
      </c>
      <c r="D25" s="25">
        <v>130.19999999999999</v>
      </c>
      <c r="E25" s="26"/>
      <c r="F25" s="21">
        <f t="shared" si="0"/>
        <v>0</v>
      </c>
    </row>
    <row r="26" spans="1:6" x14ac:dyDescent="0.35">
      <c r="A26" s="73" t="s">
        <v>53</v>
      </c>
      <c r="B26" s="74"/>
      <c r="C26" s="27" t="s">
        <v>54</v>
      </c>
      <c r="D26" s="28">
        <v>24.6</v>
      </c>
      <c r="E26" s="26"/>
      <c r="F26" s="21">
        <f t="shared" si="0"/>
        <v>0</v>
      </c>
    </row>
    <row r="27" spans="1:6" x14ac:dyDescent="0.35">
      <c r="A27" s="73" t="s">
        <v>55</v>
      </c>
      <c r="B27" s="74"/>
      <c r="C27" s="27" t="s">
        <v>56</v>
      </c>
      <c r="D27" s="30">
        <v>442.2</v>
      </c>
      <c r="E27" s="26"/>
      <c r="F27" s="21">
        <f t="shared" si="0"/>
        <v>0</v>
      </c>
    </row>
    <row r="28" spans="1:6" x14ac:dyDescent="0.35">
      <c r="A28" s="73" t="s">
        <v>57</v>
      </c>
      <c r="B28" s="74"/>
      <c r="C28" s="27" t="s">
        <v>114</v>
      </c>
      <c r="D28" s="30">
        <v>105.6</v>
      </c>
      <c r="E28" s="26"/>
      <c r="F28" s="21">
        <f t="shared" si="0"/>
        <v>0</v>
      </c>
    </row>
    <row r="29" spans="1:6" x14ac:dyDescent="0.35">
      <c r="A29" s="73" t="s">
        <v>58</v>
      </c>
      <c r="B29" s="74"/>
      <c r="C29" s="27" t="s">
        <v>38</v>
      </c>
      <c r="D29" s="30" t="s">
        <v>39</v>
      </c>
      <c r="E29" s="26"/>
      <c r="F29" s="21">
        <f t="shared" si="0"/>
        <v>0</v>
      </c>
    </row>
    <row r="30" spans="1:6" x14ac:dyDescent="0.35">
      <c r="A30" s="73" t="s">
        <v>59</v>
      </c>
      <c r="B30" s="74"/>
      <c r="C30" s="27" t="s">
        <v>38</v>
      </c>
      <c r="D30" s="30" t="s">
        <v>39</v>
      </c>
      <c r="E30" s="26"/>
      <c r="F30" s="21">
        <f t="shared" si="0"/>
        <v>0</v>
      </c>
    </row>
    <row r="31" spans="1:6" x14ac:dyDescent="0.35">
      <c r="A31" s="73" t="s">
        <v>60</v>
      </c>
      <c r="B31" s="74"/>
      <c r="C31" s="27" t="s">
        <v>61</v>
      </c>
      <c r="D31" s="30">
        <v>119.4</v>
      </c>
      <c r="E31" s="26"/>
      <c r="F31" s="21">
        <f t="shared" si="0"/>
        <v>0</v>
      </c>
    </row>
    <row r="32" spans="1:6" x14ac:dyDescent="0.35">
      <c r="A32" s="73" t="s">
        <v>62</v>
      </c>
      <c r="B32" s="74"/>
      <c r="C32" s="31" t="s">
        <v>38</v>
      </c>
      <c r="D32" s="30" t="s">
        <v>39</v>
      </c>
      <c r="E32" s="26"/>
      <c r="F32" s="21">
        <f t="shared" si="0"/>
        <v>0</v>
      </c>
    </row>
    <row r="33" spans="1:6" ht="51" x14ac:dyDescent="0.35">
      <c r="A33" s="73" t="s">
        <v>63</v>
      </c>
      <c r="B33" s="74"/>
      <c r="C33" s="51" t="s">
        <v>115</v>
      </c>
      <c r="D33" s="30">
        <v>502.8</v>
      </c>
      <c r="E33" s="26"/>
      <c r="F33" s="21">
        <f t="shared" si="0"/>
        <v>0</v>
      </c>
    </row>
    <row r="34" spans="1:6" x14ac:dyDescent="0.35">
      <c r="A34" s="73" t="s">
        <v>64</v>
      </c>
      <c r="B34" s="74"/>
      <c r="C34" s="27" t="s">
        <v>65</v>
      </c>
      <c r="D34" s="30">
        <v>600</v>
      </c>
      <c r="E34" s="26"/>
      <c r="F34" s="21">
        <f t="shared" si="0"/>
        <v>0</v>
      </c>
    </row>
    <row r="35" spans="1:6" ht="26.5" thickBot="1" x14ac:dyDescent="0.4">
      <c r="A35" s="73" t="s">
        <v>66</v>
      </c>
      <c r="B35" s="74"/>
      <c r="C35" s="32" t="s">
        <v>67</v>
      </c>
      <c r="D35" s="30">
        <v>1229.4000000000001</v>
      </c>
      <c r="E35" s="26"/>
      <c r="F35" s="21">
        <f t="shared" si="0"/>
        <v>0</v>
      </c>
    </row>
    <row r="36" spans="1:6" ht="15" thickTop="1" x14ac:dyDescent="0.35">
      <c r="A36" s="73" t="s">
        <v>68</v>
      </c>
      <c r="B36" s="74"/>
      <c r="C36" s="50" t="s">
        <v>116</v>
      </c>
      <c r="D36" s="30">
        <v>790.2</v>
      </c>
      <c r="E36" s="26"/>
      <c r="F36" s="21">
        <f t="shared" si="0"/>
        <v>0</v>
      </c>
    </row>
    <row r="37" spans="1:6" x14ac:dyDescent="0.35">
      <c r="A37" s="84" t="s">
        <v>69</v>
      </c>
      <c r="B37" s="85"/>
      <c r="C37" s="27" t="s">
        <v>70</v>
      </c>
      <c r="D37" s="30">
        <v>157.80000000000001</v>
      </c>
      <c r="E37" s="26"/>
      <c r="F37" s="33">
        <f t="shared" si="0"/>
        <v>0</v>
      </c>
    </row>
    <row r="38" spans="1:6" x14ac:dyDescent="0.35">
      <c r="A38" s="73" t="s">
        <v>71</v>
      </c>
      <c r="B38" s="74"/>
      <c r="C38" s="50" t="s">
        <v>117</v>
      </c>
      <c r="D38" s="30">
        <v>870</v>
      </c>
      <c r="E38" s="26"/>
      <c r="F38" s="21">
        <f t="shared" si="0"/>
        <v>0</v>
      </c>
    </row>
    <row r="39" spans="1:6" x14ac:dyDescent="0.35">
      <c r="A39" s="73" t="s">
        <v>73</v>
      </c>
      <c r="B39" s="74"/>
      <c r="C39" s="27" t="s">
        <v>38</v>
      </c>
      <c r="D39" s="30" t="s">
        <v>39</v>
      </c>
      <c r="E39" s="26"/>
      <c r="F39" s="21">
        <f t="shared" si="0"/>
        <v>0</v>
      </c>
    </row>
    <row r="40" spans="1:6" x14ac:dyDescent="0.35">
      <c r="A40" s="73" t="s">
        <v>74</v>
      </c>
      <c r="B40" s="74"/>
      <c r="C40" s="27">
        <v>5710</v>
      </c>
      <c r="D40" s="30">
        <v>333.6</v>
      </c>
      <c r="E40" s="26"/>
      <c r="F40" s="21">
        <f t="shared" si="0"/>
        <v>0</v>
      </c>
    </row>
    <row r="41" spans="1:6" x14ac:dyDescent="0.35">
      <c r="A41" s="73" t="s">
        <v>75</v>
      </c>
      <c r="B41" s="74"/>
      <c r="C41" s="31" t="s">
        <v>38</v>
      </c>
      <c r="D41" s="30" t="s">
        <v>39</v>
      </c>
      <c r="E41" s="26"/>
      <c r="F41" s="21">
        <f t="shared" si="0"/>
        <v>0</v>
      </c>
    </row>
    <row r="42" spans="1:6" x14ac:dyDescent="0.35">
      <c r="A42" s="73" t="s">
        <v>76</v>
      </c>
      <c r="B42" s="74"/>
      <c r="C42" s="27" t="s">
        <v>72</v>
      </c>
      <c r="D42" s="30">
        <v>70.2</v>
      </c>
      <c r="E42" s="26"/>
      <c r="F42" s="21">
        <f t="shared" si="0"/>
        <v>0</v>
      </c>
    </row>
    <row r="43" spans="1:6" x14ac:dyDescent="0.35">
      <c r="A43" s="73" t="s">
        <v>77</v>
      </c>
      <c r="B43" s="74"/>
      <c r="C43" s="31" t="s">
        <v>38</v>
      </c>
      <c r="D43" s="30" t="s">
        <v>39</v>
      </c>
      <c r="E43" s="26"/>
      <c r="F43" s="21">
        <f t="shared" si="0"/>
        <v>0</v>
      </c>
    </row>
    <row r="44" spans="1:6" x14ac:dyDescent="0.35">
      <c r="A44" s="73" t="s">
        <v>78</v>
      </c>
      <c r="B44" s="74"/>
      <c r="C44" s="31" t="s">
        <v>38</v>
      </c>
      <c r="D44" s="30" t="s">
        <v>39</v>
      </c>
      <c r="E44" s="26"/>
      <c r="F44" s="21">
        <f t="shared" si="0"/>
        <v>0</v>
      </c>
    </row>
    <row r="45" spans="1:6" x14ac:dyDescent="0.35">
      <c r="A45" s="73" t="s">
        <v>79</v>
      </c>
      <c r="B45" s="74"/>
      <c r="C45" s="27" t="s">
        <v>118</v>
      </c>
      <c r="D45" s="30">
        <v>803.2</v>
      </c>
      <c r="E45" s="26"/>
      <c r="F45" s="21">
        <f t="shared" si="0"/>
        <v>0</v>
      </c>
    </row>
    <row r="46" spans="1:6" x14ac:dyDescent="0.35">
      <c r="A46" s="73" t="s">
        <v>80</v>
      </c>
      <c r="B46" s="74"/>
      <c r="C46" s="31" t="s">
        <v>38</v>
      </c>
      <c r="D46" s="30" t="s">
        <v>39</v>
      </c>
      <c r="E46" s="26"/>
      <c r="F46" s="21">
        <f t="shared" si="0"/>
        <v>0</v>
      </c>
    </row>
    <row r="47" spans="1:6" x14ac:dyDescent="0.35">
      <c r="A47" s="73" t="s">
        <v>81</v>
      </c>
      <c r="B47" s="74"/>
      <c r="C47" s="50" t="s">
        <v>119</v>
      </c>
      <c r="D47" s="30">
        <v>11173.8</v>
      </c>
      <c r="E47" s="26"/>
      <c r="F47" s="21">
        <f t="shared" si="0"/>
        <v>0</v>
      </c>
    </row>
    <row r="48" spans="1:6" ht="27" customHeight="1" x14ac:dyDescent="0.35">
      <c r="A48" s="73" t="s">
        <v>120</v>
      </c>
      <c r="B48" s="74"/>
      <c r="C48" s="51" t="s">
        <v>121</v>
      </c>
      <c r="D48" s="30">
        <v>1302.5999999999999</v>
      </c>
      <c r="E48" s="26"/>
      <c r="F48" s="21">
        <f t="shared" si="0"/>
        <v>0</v>
      </c>
    </row>
    <row r="49" spans="1:6" x14ac:dyDescent="0.35">
      <c r="A49" s="73" t="s">
        <v>82</v>
      </c>
      <c r="B49" s="74"/>
      <c r="C49" s="52" t="s">
        <v>38</v>
      </c>
      <c r="D49" s="34" t="s">
        <v>39</v>
      </c>
      <c r="E49" s="26"/>
      <c r="F49" s="21">
        <f t="shared" si="0"/>
        <v>0</v>
      </c>
    </row>
    <row r="50" spans="1:6" x14ac:dyDescent="0.35">
      <c r="A50" s="73" t="s">
        <v>83</v>
      </c>
      <c r="B50" s="74"/>
      <c r="C50" s="27" t="s">
        <v>84</v>
      </c>
      <c r="D50" s="30">
        <v>844.8</v>
      </c>
      <c r="E50" s="26"/>
      <c r="F50" s="21">
        <f t="shared" si="0"/>
        <v>0</v>
      </c>
    </row>
    <row r="51" spans="1:6" x14ac:dyDescent="0.35">
      <c r="A51" s="73" t="s">
        <v>85</v>
      </c>
      <c r="B51" s="74"/>
      <c r="C51" s="31" t="s">
        <v>38</v>
      </c>
      <c r="D51" s="34" t="s">
        <v>39</v>
      </c>
      <c r="E51" s="26"/>
      <c r="F51" s="21">
        <f t="shared" si="0"/>
        <v>0</v>
      </c>
    </row>
    <row r="52" spans="1:6" ht="15" thickBot="1" x14ac:dyDescent="0.4">
      <c r="A52" s="106" t="s">
        <v>86</v>
      </c>
      <c r="B52" s="55"/>
      <c r="C52" s="107"/>
      <c r="D52" s="107"/>
      <c r="E52" s="35" t="s">
        <v>87</v>
      </c>
      <c r="F52" s="36">
        <f>IF(C14=0,0,SUM(F14,F17:F51))</f>
        <v>0</v>
      </c>
    </row>
    <row r="53" spans="1:6" ht="21.5" thickBot="1" x14ac:dyDescent="0.55000000000000004">
      <c r="A53" s="62" t="s">
        <v>88</v>
      </c>
      <c r="B53" s="63"/>
      <c r="C53" s="63"/>
      <c r="D53" s="63"/>
      <c r="E53" s="63"/>
      <c r="F53" s="64"/>
    </row>
    <row r="54" spans="1:6" x14ac:dyDescent="0.35">
      <c r="A54" s="110" t="s">
        <v>32</v>
      </c>
      <c r="B54" s="111"/>
      <c r="C54" s="111"/>
      <c r="D54" s="112"/>
      <c r="E54" s="22" t="s">
        <v>33</v>
      </c>
      <c r="F54" s="23" t="s">
        <v>34</v>
      </c>
    </row>
    <row r="55" spans="1:6" ht="18.5" x14ac:dyDescent="0.45">
      <c r="A55" s="78"/>
      <c r="B55" s="79"/>
      <c r="C55" s="79"/>
      <c r="D55" s="80"/>
      <c r="E55" s="37"/>
      <c r="F55" s="38"/>
    </row>
    <row r="56" spans="1:6" ht="18.5" x14ac:dyDescent="0.45">
      <c r="A56" s="78"/>
      <c r="B56" s="79"/>
      <c r="C56" s="79"/>
      <c r="D56" s="80"/>
      <c r="E56" s="37"/>
      <c r="F56" s="38"/>
    </row>
    <row r="57" spans="1:6" ht="18.5" x14ac:dyDescent="0.45">
      <c r="A57" s="78"/>
      <c r="B57" s="79"/>
      <c r="C57" s="79"/>
      <c r="D57" s="80"/>
      <c r="E57" s="37"/>
      <c r="F57" s="38"/>
    </row>
    <row r="58" spans="1:6" ht="18.5" x14ac:dyDescent="0.45">
      <c r="A58" s="78"/>
      <c r="B58" s="79"/>
      <c r="C58" s="79"/>
      <c r="D58" s="80"/>
      <c r="E58" s="37"/>
      <c r="F58" s="38"/>
    </row>
    <row r="59" spans="1:6" x14ac:dyDescent="0.35">
      <c r="A59" s="81"/>
      <c r="B59" s="82"/>
      <c r="C59" s="82"/>
      <c r="D59" s="83"/>
      <c r="E59" s="26"/>
      <c r="F59" s="39"/>
    </row>
    <row r="60" spans="1:6" x14ac:dyDescent="0.35">
      <c r="A60" s="106" t="s">
        <v>89</v>
      </c>
      <c r="B60" s="55"/>
      <c r="C60" s="107"/>
      <c r="D60" s="107"/>
      <c r="E60" s="35" t="s">
        <v>87</v>
      </c>
      <c r="F60" s="36">
        <f>IF(SUM(F55:F59)&lt;=(F52*0.25),SUM(F55:F59),"ERROR")</f>
        <v>0</v>
      </c>
    </row>
    <row r="61" spans="1:6" ht="15" thickBot="1" x14ac:dyDescent="0.4">
      <c r="A61" s="106" t="s">
        <v>90</v>
      </c>
      <c r="B61" s="55"/>
      <c r="C61" s="107"/>
      <c r="D61" s="107"/>
      <c r="E61" s="35" t="s">
        <v>87</v>
      </c>
      <c r="F61" s="36">
        <f>IFERROR(SUM(F52+F60),"ERROR")</f>
        <v>0</v>
      </c>
    </row>
    <row r="62" spans="1:6" ht="21.5" thickBot="1" x14ac:dyDescent="0.55000000000000004">
      <c r="A62" s="62" t="s">
        <v>91</v>
      </c>
      <c r="B62" s="63"/>
      <c r="C62" s="63"/>
      <c r="D62" s="63"/>
      <c r="E62" s="63"/>
      <c r="F62" s="64"/>
    </row>
    <row r="63" spans="1:6" x14ac:dyDescent="0.35">
      <c r="A63" s="108" t="s">
        <v>92</v>
      </c>
      <c r="B63" s="70"/>
      <c r="C63" s="109"/>
      <c r="D63" s="109"/>
      <c r="E63" s="109"/>
      <c r="F63" s="36">
        <f>IFERROR(ROUND(0.005*F61,2),"ERROR")</f>
        <v>0</v>
      </c>
    </row>
    <row r="64" spans="1:6" x14ac:dyDescent="0.35">
      <c r="A64" s="108" t="s">
        <v>93</v>
      </c>
      <c r="B64" s="70"/>
      <c r="C64" s="109"/>
      <c r="D64" s="109"/>
      <c r="E64" s="109"/>
      <c r="F64" s="21">
        <v>30</v>
      </c>
    </row>
    <row r="65" spans="1:6" x14ac:dyDescent="0.35">
      <c r="A65" s="53" t="s">
        <v>94</v>
      </c>
      <c r="B65" s="54"/>
      <c r="C65" s="54"/>
      <c r="D65" s="54"/>
      <c r="E65" s="54"/>
      <c r="F65" s="71"/>
    </row>
    <row r="66" spans="1:6" x14ac:dyDescent="0.35">
      <c r="A66" s="68" t="s">
        <v>95</v>
      </c>
      <c r="B66" s="70"/>
      <c r="C66" s="40"/>
      <c r="D66" s="72" t="s">
        <v>96</v>
      </c>
      <c r="E66" s="70"/>
      <c r="F66" s="21">
        <f>C66*2</f>
        <v>0</v>
      </c>
    </row>
    <row r="67" spans="1:6" x14ac:dyDescent="0.35">
      <c r="A67" s="106" t="s">
        <v>97</v>
      </c>
      <c r="B67" s="55"/>
      <c r="C67" s="107"/>
      <c r="D67" s="107"/>
      <c r="E67" s="35" t="s">
        <v>87</v>
      </c>
      <c r="F67" s="21">
        <f>IF(SUM(F61:F66)&lt;100,0,SUM(F61:F66))</f>
        <v>0</v>
      </c>
    </row>
    <row r="68" spans="1:6" ht="15" thickBot="1" x14ac:dyDescent="0.4">
      <c r="A68" s="56" t="s">
        <v>98</v>
      </c>
      <c r="B68" s="57"/>
      <c r="C68" s="57"/>
      <c r="D68" s="57"/>
      <c r="E68" s="58"/>
      <c r="F68" s="41">
        <f>F67*C14</f>
        <v>0</v>
      </c>
    </row>
    <row r="69" spans="1:6" ht="15" thickTop="1" x14ac:dyDescent="0.35"/>
  </sheetData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B51"/>
    <mergeCell ref="A52:D52"/>
    <mergeCell ref="A53:F53"/>
    <mergeCell ref="A54:D54"/>
    <mergeCell ref="A55:D55"/>
    <mergeCell ref="A56:D56"/>
    <mergeCell ref="A57:D57"/>
    <mergeCell ref="A58:D58"/>
    <mergeCell ref="A59:D59"/>
    <mergeCell ref="A67:D67"/>
    <mergeCell ref="A68:E68"/>
    <mergeCell ref="A61:D61"/>
    <mergeCell ref="A62:F62"/>
    <mergeCell ref="A63:E63"/>
    <mergeCell ref="A64:E64"/>
    <mergeCell ref="A65:F65"/>
    <mergeCell ref="A66:B66"/>
    <mergeCell ref="D66:E66"/>
  </mergeCells>
  <conditionalFormatting sqref="B5:C5">
    <cfRule type="containsText" dxfId="197" priority="60" operator="containsText" text="&quot;">
      <formula>NOT(ISERROR(SEARCH("""",B5)))</formula>
    </cfRule>
  </conditionalFormatting>
  <conditionalFormatting sqref="B6:C6">
    <cfRule type="containsText" dxfId="196" priority="59" operator="containsText" text="&quot;">
      <formula>NOT(ISERROR(SEARCH("""",B6)))</formula>
    </cfRule>
  </conditionalFormatting>
  <conditionalFormatting sqref="E6:F6">
    <cfRule type="containsText" dxfId="195" priority="58" operator="containsText" text="&quot;">
      <formula>NOT(ISERROR(SEARCH("""",E6)))</formula>
    </cfRule>
  </conditionalFormatting>
  <conditionalFormatting sqref="E7:F7">
    <cfRule type="containsText" dxfId="194" priority="57" operator="containsText" text="&quot;">
      <formula>NOT(ISERROR(SEARCH("""",E7)))</formula>
    </cfRule>
  </conditionalFormatting>
  <conditionalFormatting sqref="E5:F5">
    <cfRule type="containsText" dxfId="193" priority="28" operator="containsText" text="&quot;">
      <formula>NOT(ISERROR(SEARCH("""",E5)))</formula>
    </cfRule>
  </conditionalFormatting>
  <conditionalFormatting sqref="A2:F2">
    <cfRule type="containsText" dxfId="192" priority="27" operator="containsText" text="&quot;">
      <formula>NOT(ISERROR(SEARCH("""",A2)))</formula>
    </cfRule>
  </conditionalFormatting>
  <conditionalFormatting sqref="B10:B12">
    <cfRule type="containsText" dxfId="191" priority="26" operator="containsText" text="&quot;">
      <formula>NOT(ISERROR(SEARCH("""",B10)))</formula>
    </cfRule>
  </conditionalFormatting>
  <conditionalFormatting sqref="D10:D12">
    <cfRule type="containsText" dxfId="190" priority="25" operator="containsText" text="&quot;">
      <formula>NOT(ISERROR(SEARCH("""",D10)))</formula>
    </cfRule>
  </conditionalFormatting>
  <conditionalFormatting sqref="F10">
    <cfRule type="containsText" dxfId="189" priority="24" operator="containsText" text="&quot;">
      <formula>NOT(ISERROR(SEARCH("""",F10)))</formula>
    </cfRule>
  </conditionalFormatting>
  <conditionalFormatting sqref="D17:D26">
    <cfRule type="containsText" dxfId="188" priority="23" operator="containsText" text="&quot;">
      <formula>NOT(ISERROR(SEARCH("""",D17)))</formula>
    </cfRule>
  </conditionalFormatting>
  <conditionalFormatting sqref="D49">
    <cfRule type="containsText" dxfId="187" priority="22" operator="containsText" text="&quot;">
      <formula>NOT(ISERROR(SEARCH("""",D49)))</formula>
    </cfRule>
  </conditionalFormatting>
  <conditionalFormatting sqref="D51">
    <cfRule type="containsText" dxfId="186" priority="21" operator="containsText" text="&quot;">
      <formula>NOT(ISERROR(SEARCH("""",D51)))</formula>
    </cfRule>
  </conditionalFormatting>
  <conditionalFormatting sqref="C17">
    <cfRule type="containsText" dxfId="185" priority="20" operator="containsText" text="&quot;">
      <formula>NOT(ISERROR(SEARCH("""",C17)))</formula>
    </cfRule>
  </conditionalFormatting>
  <conditionalFormatting sqref="C27">
    <cfRule type="containsText" dxfId="184" priority="13" operator="containsText" text="&quot;">
      <formula>NOT(ISERROR(SEARCH("""",C27)))</formula>
    </cfRule>
  </conditionalFormatting>
  <conditionalFormatting sqref="C29">
    <cfRule type="containsText" dxfId="183" priority="11" operator="containsText" text="&quot;">
      <formula>NOT(ISERROR(SEARCH("""",C29)))</formula>
    </cfRule>
  </conditionalFormatting>
  <conditionalFormatting sqref="C30">
    <cfRule type="containsText" dxfId="182" priority="9" operator="containsText" text="&quot;">
      <formula>NOT(ISERROR(SEARCH("""",C30)))</formula>
    </cfRule>
  </conditionalFormatting>
  <conditionalFormatting sqref="C19">
    <cfRule type="containsText" dxfId="181" priority="19" operator="containsText" text="&quot;">
      <formula>NOT(ISERROR(SEARCH("""",C19)))</formula>
    </cfRule>
  </conditionalFormatting>
  <conditionalFormatting sqref="C20">
    <cfRule type="containsText" dxfId="180" priority="18" operator="containsText" text="&quot;">
      <formula>NOT(ISERROR(SEARCH("""",C20)))</formula>
    </cfRule>
  </conditionalFormatting>
  <conditionalFormatting sqref="C21">
    <cfRule type="containsText" dxfId="179" priority="17" operator="containsText" text="&quot;">
      <formula>NOT(ISERROR(SEARCH("""",C21)))</formula>
    </cfRule>
  </conditionalFormatting>
  <conditionalFormatting sqref="C23">
    <cfRule type="containsText" dxfId="178" priority="16" operator="containsText" text="&quot;">
      <formula>NOT(ISERROR(SEARCH("""",C23)))</formula>
    </cfRule>
  </conditionalFormatting>
  <conditionalFormatting sqref="C25">
    <cfRule type="containsText" dxfId="177" priority="15" operator="containsText" text="&quot;">
      <formula>NOT(ISERROR(SEARCH("""",C25)))</formula>
    </cfRule>
  </conditionalFormatting>
  <conditionalFormatting sqref="C26">
    <cfRule type="containsText" dxfId="176" priority="14" operator="containsText" text="&quot;">
      <formula>NOT(ISERROR(SEARCH("""",C26)))</formula>
    </cfRule>
  </conditionalFormatting>
  <conditionalFormatting sqref="C28">
    <cfRule type="containsText" dxfId="175" priority="12" operator="containsText" text="&quot;">
      <formula>NOT(ISERROR(SEARCH("""",C28)))</formula>
    </cfRule>
  </conditionalFormatting>
  <conditionalFormatting sqref="C37">
    <cfRule type="containsText" dxfId="174" priority="10" operator="containsText" text="&quot;">
      <formula>NOT(ISERROR(SEARCH("""",C37)))</formula>
    </cfRule>
  </conditionalFormatting>
  <conditionalFormatting sqref="C42">
    <cfRule type="containsText" dxfId="173" priority="7" operator="containsText" text="&quot;">
      <formula>NOT(ISERROR(SEARCH("""",C42)))</formula>
    </cfRule>
  </conditionalFormatting>
  <conditionalFormatting sqref="C31">
    <cfRule type="containsText" dxfId="172" priority="8" operator="containsText" text="&quot;">
      <formula>NOT(ISERROR(SEARCH("""",C31)))</formula>
    </cfRule>
  </conditionalFormatting>
  <conditionalFormatting sqref="C39">
    <cfRule type="containsText" dxfId="171" priority="6" operator="containsText" text="&quot;">
      <formula>NOT(ISERROR(SEARCH("""",C39)))</formula>
    </cfRule>
  </conditionalFormatting>
  <conditionalFormatting sqref="C40">
    <cfRule type="containsText" dxfId="170" priority="5" operator="containsText" text="&quot;">
      <formula>NOT(ISERROR(SEARCH("""",C40)))</formula>
    </cfRule>
  </conditionalFormatting>
  <conditionalFormatting sqref="C45">
    <cfRule type="containsText" dxfId="169" priority="4" operator="containsText" text="&quot;">
      <formula>NOT(ISERROR(SEARCH("""",C45)))</formula>
    </cfRule>
  </conditionalFormatting>
  <conditionalFormatting sqref="C50">
    <cfRule type="containsText" dxfId="168" priority="3" operator="containsText" text="&quot;">
      <formula>NOT(ISERROR(SEARCH("""",C50)))</formula>
    </cfRule>
  </conditionalFormatting>
  <conditionalFormatting sqref="C34">
    <cfRule type="containsText" dxfId="167" priority="2" operator="containsText" text="&quot;">
      <formula>NOT(ISERROR(SEARCH("""",C34)))</formula>
    </cfRule>
  </conditionalFormatting>
  <conditionalFormatting sqref="C35">
    <cfRule type="containsText" dxfId="166" priority="1" operator="containsText" text="&quot;">
      <formula>NOT(ISERROR(SEARCH("""",C35)))</formula>
    </cfRule>
  </conditionalFormatting>
  <dataValidations count="3">
    <dataValidation type="list" allowBlank="1" showInputMessage="1" showErrorMessage="1" error="Only Yes or No may be entered." sqref="E17:E51">
      <formula1>"Yes, No"</formula1>
    </dataValidation>
    <dataValidation allowBlank="1" showInputMessage="1" showErrorMessage="1" error="Only one vehicle configuration may be used on each spreadsheet." sqref="E12 E6:E7"/>
    <dataValidation allowBlank="1" showInputMessage="1" showErrorMessage="1" error="Only Yes or No may be entered." sqref="E59"/>
  </dataValidations>
  <pageMargins left="0.7" right="0.7" top="0.75" bottom="0.75" header="0.3" footer="0.3"/>
  <pageSetup scale="91" fitToHeight="0" orientation="portrait" r:id="rId1"/>
  <headerFooter>
    <oddHeader>&amp;R5/24/2023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view="pageLayout" zoomScaleNormal="100" workbookViewId="0">
      <selection activeCell="A2" sqref="A2:F2"/>
    </sheetView>
  </sheetViews>
  <sheetFormatPr defaultRowHeight="14.5" x14ac:dyDescent="0.35"/>
  <cols>
    <col min="1" max="6" width="16.6328125" customWidth="1"/>
  </cols>
  <sheetData>
    <row r="1" spans="1:6" ht="19.5" thickTop="1" thickBot="1" x14ac:dyDescent="0.5">
      <c r="A1" s="116" t="s">
        <v>0</v>
      </c>
      <c r="B1" s="117"/>
      <c r="C1" s="118"/>
      <c r="D1" s="118"/>
      <c r="E1" s="118"/>
      <c r="F1" s="119"/>
    </row>
    <row r="2" spans="1:6" ht="26" thickTop="1" thickBot="1" x14ac:dyDescent="0.55000000000000004">
      <c r="A2" s="130" t="s">
        <v>106</v>
      </c>
      <c r="B2" s="131"/>
      <c r="C2" s="131"/>
      <c r="D2" s="131"/>
      <c r="E2" s="131"/>
      <c r="F2" s="132"/>
    </row>
    <row r="3" spans="1:6" ht="15" thickBot="1" x14ac:dyDescent="0.4">
      <c r="A3" s="1" t="s">
        <v>2</v>
      </c>
      <c r="B3" s="95">
        <v>4400020914</v>
      </c>
      <c r="C3" s="96"/>
      <c r="D3" s="2" t="s">
        <v>3</v>
      </c>
      <c r="E3" s="95" t="s">
        <v>4</v>
      </c>
      <c r="F3" s="97"/>
    </row>
    <row r="4" spans="1:6" ht="21.5" thickBot="1" x14ac:dyDescent="0.55000000000000004">
      <c r="A4" s="62" t="s">
        <v>5</v>
      </c>
      <c r="B4" s="63"/>
      <c r="C4" s="63"/>
      <c r="D4" s="63"/>
      <c r="E4" s="63"/>
      <c r="F4" s="64"/>
    </row>
    <row r="5" spans="1:6" x14ac:dyDescent="0.35">
      <c r="A5" s="3" t="s">
        <v>6</v>
      </c>
      <c r="B5" s="100" t="s">
        <v>7</v>
      </c>
      <c r="C5" s="123"/>
      <c r="D5" s="4" t="s">
        <v>8</v>
      </c>
      <c r="E5" s="124" t="s">
        <v>9</v>
      </c>
      <c r="F5" s="125"/>
    </row>
    <row r="6" spans="1:6" x14ac:dyDescent="0.35">
      <c r="A6" s="5" t="s">
        <v>10</v>
      </c>
      <c r="B6" s="100" t="s">
        <v>11</v>
      </c>
      <c r="C6" s="123"/>
      <c r="D6" s="6" t="s">
        <v>12</v>
      </c>
      <c r="E6" s="100" t="s">
        <v>13</v>
      </c>
      <c r="F6" s="123"/>
    </row>
    <row r="7" spans="1:6" ht="15" thickBot="1" x14ac:dyDescent="0.4">
      <c r="A7" s="5" t="s">
        <v>14</v>
      </c>
      <c r="B7" s="102" t="s">
        <v>15</v>
      </c>
      <c r="C7" s="126"/>
      <c r="D7" s="7" t="s">
        <v>16</v>
      </c>
      <c r="E7" s="100" t="s">
        <v>17</v>
      </c>
      <c r="F7" s="123"/>
    </row>
    <row r="8" spans="1:6" ht="21.5" thickBot="1" x14ac:dyDescent="0.55000000000000004">
      <c r="A8" s="62" t="s">
        <v>18</v>
      </c>
      <c r="B8" s="63"/>
      <c r="C8" s="63"/>
      <c r="D8" s="63"/>
      <c r="E8" s="63"/>
      <c r="F8" s="64"/>
    </row>
    <row r="9" spans="1:6" x14ac:dyDescent="0.35">
      <c r="A9" s="8" t="s">
        <v>19</v>
      </c>
      <c r="B9" s="9" t="s">
        <v>20</v>
      </c>
      <c r="C9" s="9" t="s">
        <v>19</v>
      </c>
      <c r="D9" s="9" t="s">
        <v>20</v>
      </c>
      <c r="E9" s="9" t="s">
        <v>19</v>
      </c>
      <c r="F9" s="10" t="s">
        <v>20</v>
      </c>
    </row>
    <row r="10" spans="1:6" x14ac:dyDescent="0.35">
      <c r="A10" s="11" t="s">
        <v>21</v>
      </c>
      <c r="B10" s="49">
        <v>103123</v>
      </c>
      <c r="C10" s="31" t="s">
        <v>22</v>
      </c>
      <c r="D10" s="49">
        <v>102123</v>
      </c>
      <c r="E10" s="43" t="s">
        <v>23</v>
      </c>
      <c r="F10" s="49">
        <v>102123</v>
      </c>
    </row>
    <row r="11" spans="1:6" x14ac:dyDescent="0.35">
      <c r="A11" s="11" t="s">
        <v>24</v>
      </c>
      <c r="B11" s="49">
        <v>103123</v>
      </c>
      <c r="C11" s="31" t="s">
        <v>25</v>
      </c>
      <c r="D11" s="49">
        <v>102123</v>
      </c>
      <c r="E11" s="44"/>
      <c r="F11" s="45"/>
    </row>
    <row r="12" spans="1:6" ht="15" thickBot="1" x14ac:dyDescent="0.4">
      <c r="A12" s="17" t="s">
        <v>26</v>
      </c>
      <c r="B12" s="49">
        <v>102723</v>
      </c>
      <c r="C12" s="31" t="s">
        <v>27</v>
      </c>
      <c r="D12" s="49">
        <v>102123</v>
      </c>
      <c r="E12" s="46"/>
      <c r="F12" s="47"/>
    </row>
    <row r="13" spans="1:6" ht="21.5" thickBot="1" x14ac:dyDescent="0.55000000000000004">
      <c r="A13" s="62" t="s">
        <v>28</v>
      </c>
      <c r="B13" s="63"/>
      <c r="C13" s="63"/>
      <c r="D13" s="63"/>
      <c r="E13" s="63"/>
      <c r="F13" s="64"/>
    </row>
    <row r="14" spans="1:6" ht="15" thickBot="1" x14ac:dyDescent="0.4">
      <c r="A14" s="113" t="s">
        <v>29</v>
      </c>
      <c r="B14" s="114"/>
      <c r="C14" s="20"/>
      <c r="D14" s="115" t="s">
        <v>30</v>
      </c>
      <c r="E14" s="114"/>
      <c r="F14" s="21">
        <f>IF(C14=0,0,IF(C14&gt;50,F10,IF(C14&gt;40,D12,IF(C14&gt;30,D11,IF(C14&gt;20,D10,IF(C14&gt;10,B12,IF(C14&gt;5,B11,B10)))))))</f>
        <v>0</v>
      </c>
    </row>
    <row r="15" spans="1:6" ht="21.5" thickBot="1" x14ac:dyDescent="0.55000000000000004">
      <c r="A15" s="62" t="s">
        <v>31</v>
      </c>
      <c r="B15" s="63"/>
      <c r="C15" s="63"/>
      <c r="D15" s="63"/>
      <c r="E15" s="63"/>
      <c r="F15" s="64"/>
    </row>
    <row r="16" spans="1:6" x14ac:dyDescent="0.35">
      <c r="A16" s="110" t="s">
        <v>32</v>
      </c>
      <c r="B16" s="112"/>
      <c r="C16" s="22" t="s">
        <v>33</v>
      </c>
      <c r="D16" s="22" t="s">
        <v>34</v>
      </c>
      <c r="E16" s="22" t="s">
        <v>35</v>
      </c>
      <c r="F16" s="23" t="s">
        <v>36</v>
      </c>
    </row>
    <row r="17" spans="1:6" x14ac:dyDescent="0.35">
      <c r="A17" s="73" t="s">
        <v>37</v>
      </c>
      <c r="B17" s="74"/>
      <c r="C17" s="24" t="s">
        <v>38</v>
      </c>
      <c r="D17" s="25" t="s">
        <v>39</v>
      </c>
      <c r="E17" s="26"/>
      <c r="F17" s="21">
        <f t="shared" ref="F17:F51" si="0">IF(E17="Yes",$D17,0)</f>
        <v>0</v>
      </c>
    </row>
    <row r="18" spans="1:6" x14ac:dyDescent="0.35">
      <c r="A18" s="73" t="s">
        <v>40</v>
      </c>
      <c r="B18" s="74"/>
      <c r="C18" s="50" t="s">
        <v>111</v>
      </c>
      <c r="D18" s="25">
        <v>556.20000000000005</v>
      </c>
      <c r="E18" s="26"/>
      <c r="F18" s="21">
        <f t="shared" si="0"/>
        <v>0</v>
      </c>
    </row>
    <row r="19" spans="1:6" x14ac:dyDescent="0.35">
      <c r="A19" s="73" t="s">
        <v>41</v>
      </c>
      <c r="B19" s="74"/>
      <c r="C19" s="27" t="s">
        <v>42</v>
      </c>
      <c r="D19" s="25">
        <v>465.6</v>
      </c>
      <c r="E19" s="26"/>
      <c r="F19" s="21">
        <f t="shared" si="0"/>
        <v>0</v>
      </c>
    </row>
    <row r="20" spans="1:6" x14ac:dyDescent="0.35">
      <c r="A20" s="73" t="s">
        <v>43</v>
      </c>
      <c r="B20" s="74"/>
      <c r="C20" s="27" t="s">
        <v>44</v>
      </c>
      <c r="D20" s="25">
        <v>328.2</v>
      </c>
      <c r="E20" s="26"/>
      <c r="F20" s="21">
        <f t="shared" si="0"/>
        <v>0</v>
      </c>
    </row>
    <row r="21" spans="1:6" x14ac:dyDescent="0.35">
      <c r="A21" s="73" t="s">
        <v>45</v>
      </c>
      <c r="B21" s="74"/>
      <c r="C21" s="27" t="s">
        <v>46</v>
      </c>
      <c r="D21" s="25">
        <v>328.8</v>
      </c>
      <c r="E21" s="26"/>
      <c r="F21" s="21">
        <f t="shared" si="0"/>
        <v>0</v>
      </c>
    </row>
    <row r="22" spans="1:6" x14ac:dyDescent="0.35">
      <c r="A22" s="73" t="s">
        <v>47</v>
      </c>
      <c r="B22" s="74"/>
      <c r="C22" s="50" t="s">
        <v>112</v>
      </c>
      <c r="D22" s="25">
        <v>395.4</v>
      </c>
      <c r="E22" s="26"/>
      <c r="F22" s="21">
        <f t="shared" si="0"/>
        <v>0</v>
      </c>
    </row>
    <row r="23" spans="1:6" x14ac:dyDescent="0.35">
      <c r="A23" s="73" t="s">
        <v>48</v>
      </c>
      <c r="B23" s="74"/>
      <c r="C23" s="27" t="s">
        <v>49</v>
      </c>
      <c r="D23" s="25">
        <v>831</v>
      </c>
      <c r="E23" s="26"/>
      <c r="F23" s="21">
        <f t="shared" si="0"/>
        <v>0</v>
      </c>
    </row>
    <row r="24" spans="1:6" ht="38.5" x14ac:dyDescent="0.35">
      <c r="A24" s="73" t="s">
        <v>50</v>
      </c>
      <c r="B24" s="74"/>
      <c r="C24" s="51" t="s">
        <v>113</v>
      </c>
      <c r="D24" s="25">
        <v>168</v>
      </c>
      <c r="E24" s="26"/>
      <c r="F24" s="21">
        <f t="shared" si="0"/>
        <v>0</v>
      </c>
    </row>
    <row r="25" spans="1:6" x14ac:dyDescent="0.35">
      <c r="A25" s="73" t="s">
        <v>51</v>
      </c>
      <c r="B25" s="74"/>
      <c r="C25" s="27" t="s">
        <v>52</v>
      </c>
      <c r="D25" s="25">
        <v>130.19999999999999</v>
      </c>
      <c r="E25" s="26"/>
      <c r="F25" s="21">
        <f t="shared" si="0"/>
        <v>0</v>
      </c>
    </row>
    <row r="26" spans="1:6" x14ac:dyDescent="0.35">
      <c r="A26" s="73" t="s">
        <v>53</v>
      </c>
      <c r="B26" s="74"/>
      <c r="C26" s="27" t="s">
        <v>54</v>
      </c>
      <c r="D26" s="28">
        <v>24.6</v>
      </c>
      <c r="E26" s="26"/>
      <c r="F26" s="21">
        <f t="shared" si="0"/>
        <v>0</v>
      </c>
    </row>
    <row r="27" spans="1:6" x14ac:dyDescent="0.35">
      <c r="A27" s="73" t="s">
        <v>55</v>
      </c>
      <c r="B27" s="74"/>
      <c r="C27" s="27" t="s">
        <v>56</v>
      </c>
      <c r="D27" s="30">
        <v>442.2</v>
      </c>
      <c r="E27" s="26"/>
      <c r="F27" s="21">
        <f t="shared" si="0"/>
        <v>0</v>
      </c>
    </row>
    <row r="28" spans="1:6" x14ac:dyDescent="0.35">
      <c r="A28" s="73" t="s">
        <v>57</v>
      </c>
      <c r="B28" s="74"/>
      <c r="C28" s="27" t="s">
        <v>114</v>
      </c>
      <c r="D28" s="30">
        <v>105.6</v>
      </c>
      <c r="E28" s="26"/>
      <c r="F28" s="21">
        <f t="shared" si="0"/>
        <v>0</v>
      </c>
    </row>
    <row r="29" spans="1:6" x14ac:dyDescent="0.35">
      <c r="A29" s="73" t="s">
        <v>58</v>
      </c>
      <c r="B29" s="74"/>
      <c r="C29" s="27" t="s">
        <v>38</v>
      </c>
      <c r="D29" s="30" t="s">
        <v>39</v>
      </c>
      <c r="E29" s="26"/>
      <c r="F29" s="21">
        <f t="shared" si="0"/>
        <v>0</v>
      </c>
    </row>
    <row r="30" spans="1:6" x14ac:dyDescent="0.35">
      <c r="A30" s="73" t="s">
        <v>59</v>
      </c>
      <c r="B30" s="74"/>
      <c r="C30" s="27" t="s">
        <v>38</v>
      </c>
      <c r="D30" s="30" t="s">
        <v>39</v>
      </c>
      <c r="E30" s="26"/>
      <c r="F30" s="21">
        <f t="shared" si="0"/>
        <v>0</v>
      </c>
    </row>
    <row r="31" spans="1:6" x14ac:dyDescent="0.35">
      <c r="A31" s="73" t="s">
        <v>60</v>
      </c>
      <c r="B31" s="74"/>
      <c r="C31" s="27" t="s">
        <v>61</v>
      </c>
      <c r="D31" s="30">
        <v>119.4</v>
      </c>
      <c r="E31" s="26"/>
      <c r="F31" s="21">
        <f t="shared" si="0"/>
        <v>0</v>
      </c>
    </row>
    <row r="32" spans="1:6" x14ac:dyDescent="0.35">
      <c r="A32" s="73" t="s">
        <v>62</v>
      </c>
      <c r="B32" s="74"/>
      <c r="C32" s="31" t="s">
        <v>38</v>
      </c>
      <c r="D32" s="30" t="s">
        <v>39</v>
      </c>
      <c r="E32" s="26"/>
      <c r="F32" s="21">
        <f t="shared" si="0"/>
        <v>0</v>
      </c>
    </row>
    <row r="33" spans="1:6" ht="51" x14ac:dyDescent="0.35">
      <c r="A33" s="73" t="s">
        <v>63</v>
      </c>
      <c r="B33" s="74"/>
      <c r="C33" s="51" t="s">
        <v>115</v>
      </c>
      <c r="D33" s="30">
        <v>502.8</v>
      </c>
      <c r="E33" s="26"/>
      <c r="F33" s="21">
        <f t="shared" si="0"/>
        <v>0</v>
      </c>
    </row>
    <row r="34" spans="1:6" x14ac:dyDescent="0.35">
      <c r="A34" s="73" t="s">
        <v>64</v>
      </c>
      <c r="B34" s="74"/>
      <c r="C34" s="27" t="s">
        <v>65</v>
      </c>
      <c r="D34" s="30">
        <v>600</v>
      </c>
      <c r="E34" s="26"/>
      <c r="F34" s="21">
        <f t="shared" si="0"/>
        <v>0</v>
      </c>
    </row>
    <row r="35" spans="1:6" ht="26.5" thickBot="1" x14ac:dyDescent="0.4">
      <c r="A35" s="73" t="s">
        <v>66</v>
      </c>
      <c r="B35" s="74"/>
      <c r="C35" s="32" t="s">
        <v>67</v>
      </c>
      <c r="D35" s="30">
        <v>1229.4000000000001</v>
      </c>
      <c r="E35" s="26"/>
      <c r="F35" s="21">
        <f t="shared" si="0"/>
        <v>0</v>
      </c>
    </row>
    <row r="36" spans="1:6" ht="15" thickTop="1" x14ac:dyDescent="0.35">
      <c r="A36" s="73" t="s">
        <v>68</v>
      </c>
      <c r="B36" s="74"/>
      <c r="C36" s="50" t="s">
        <v>116</v>
      </c>
      <c r="D36" s="30">
        <v>790.2</v>
      </c>
      <c r="E36" s="26"/>
      <c r="F36" s="21">
        <f t="shared" si="0"/>
        <v>0</v>
      </c>
    </row>
    <row r="37" spans="1:6" x14ac:dyDescent="0.35">
      <c r="A37" s="84" t="s">
        <v>69</v>
      </c>
      <c r="B37" s="85"/>
      <c r="C37" s="27" t="s">
        <v>70</v>
      </c>
      <c r="D37" s="30">
        <v>157.80000000000001</v>
      </c>
      <c r="E37" s="26"/>
      <c r="F37" s="33">
        <f t="shared" si="0"/>
        <v>0</v>
      </c>
    </row>
    <row r="38" spans="1:6" x14ac:dyDescent="0.35">
      <c r="A38" s="73" t="s">
        <v>71</v>
      </c>
      <c r="B38" s="74"/>
      <c r="C38" s="50" t="s">
        <v>117</v>
      </c>
      <c r="D38" s="30">
        <v>870</v>
      </c>
      <c r="E38" s="26"/>
      <c r="F38" s="21">
        <f t="shared" si="0"/>
        <v>0</v>
      </c>
    </row>
    <row r="39" spans="1:6" x14ac:dyDescent="0.35">
      <c r="A39" s="73" t="s">
        <v>73</v>
      </c>
      <c r="B39" s="74"/>
      <c r="C39" s="27" t="s">
        <v>38</v>
      </c>
      <c r="D39" s="30" t="s">
        <v>39</v>
      </c>
      <c r="E39" s="26"/>
      <c r="F39" s="21">
        <f t="shared" si="0"/>
        <v>0</v>
      </c>
    </row>
    <row r="40" spans="1:6" x14ac:dyDescent="0.35">
      <c r="A40" s="73" t="s">
        <v>74</v>
      </c>
      <c r="B40" s="74"/>
      <c r="C40" s="27">
        <v>5710</v>
      </c>
      <c r="D40" s="30">
        <v>333.6</v>
      </c>
      <c r="E40" s="26"/>
      <c r="F40" s="21">
        <f t="shared" si="0"/>
        <v>0</v>
      </c>
    </row>
    <row r="41" spans="1:6" x14ac:dyDescent="0.35">
      <c r="A41" s="73" t="s">
        <v>75</v>
      </c>
      <c r="B41" s="74"/>
      <c r="C41" s="31" t="s">
        <v>38</v>
      </c>
      <c r="D41" s="30" t="s">
        <v>39</v>
      </c>
      <c r="E41" s="26"/>
      <c r="F41" s="21">
        <f t="shared" si="0"/>
        <v>0</v>
      </c>
    </row>
    <row r="42" spans="1:6" x14ac:dyDescent="0.35">
      <c r="A42" s="73" t="s">
        <v>76</v>
      </c>
      <c r="B42" s="74"/>
      <c r="C42" s="27" t="s">
        <v>72</v>
      </c>
      <c r="D42" s="30">
        <v>70.2</v>
      </c>
      <c r="E42" s="26"/>
      <c r="F42" s="21">
        <f t="shared" si="0"/>
        <v>0</v>
      </c>
    </row>
    <row r="43" spans="1:6" x14ac:dyDescent="0.35">
      <c r="A43" s="73" t="s">
        <v>77</v>
      </c>
      <c r="B43" s="74"/>
      <c r="C43" s="31" t="s">
        <v>38</v>
      </c>
      <c r="D43" s="30" t="s">
        <v>39</v>
      </c>
      <c r="E43" s="26"/>
      <c r="F43" s="21">
        <f t="shared" si="0"/>
        <v>0</v>
      </c>
    </row>
    <row r="44" spans="1:6" x14ac:dyDescent="0.35">
      <c r="A44" s="73" t="s">
        <v>78</v>
      </c>
      <c r="B44" s="74"/>
      <c r="C44" s="31" t="s">
        <v>38</v>
      </c>
      <c r="D44" s="30" t="s">
        <v>39</v>
      </c>
      <c r="E44" s="26"/>
      <c r="F44" s="21">
        <f t="shared" si="0"/>
        <v>0</v>
      </c>
    </row>
    <row r="45" spans="1:6" x14ac:dyDescent="0.35">
      <c r="A45" s="73" t="s">
        <v>79</v>
      </c>
      <c r="B45" s="74"/>
      <c r="C45" s="27" t="s">
        <v>118</v>
      </c>
      <c r="D45" s="30">
        <v>803.2</v>
      </c>
      <c r="E45" s="26"/>
      <c r="F45" s="21">
        <f t="shared" si="0"/>
        <v>0</v>
      </c>
    </row>
    <row r="46" spans="1:6" x14ac:dyDescent="0.35">
      <c r="A46" s="73" t="s">
        <v>80</v>
      </c>
      <c r="B46" s="74"/>
      <c r="C46" s="31" t="s">
        <v>38</v>
      </c>
      <c r="D46" s="30" t="s">
        <v>39</v>
      </c>
      <c r="E46" s="26"/>
      <c r="F46" s="21">
        <f t="shared" si="0"/>
        <v>0</v>
      </c>
    </row>
    <row r="47" spans="1:6" x14ac:dyDescent="0.35">
      <c r="A47" s="73" t="s">
        <v>81</v>
      </c>
      <c r="B47" s="74"/>
      <c r="C47" s="50" t="s">
        <v>119</v>
      </c>
      <c r="D47" s="30">
        <v>11173.8</v>
      </c>
      <c r="E47" s="26"/>
      <c r="F47" s="21">
        <f t="shared" si="0"/>
        <v>0</v>
      </c>
    </row>
    <row r="48" spans="1:6" ht="27" customHeight="1" x14ac:dyDescent="0.35">
      <c r="A48" s="73" t="s">
        <v>120</v>
      </c>
      <c r="B48" s="74"/>
      <c r="C48" s="51" t="s">
        <v>121</v>
      </c>
      <c r="D48" s="30">
        <v>1302.5999999999999</v>
      </c>
      <c r="E48" s="26"/>
      <c r="F48" s="21">
        <f t="shared" si="0"/>
        <v>0</v>
      </c>
    </row>
    <row r="49" spans="1:6" x14ac:dyDescent="0.35">
      <c r="A49" s="73" t="s">
        <v>82</v>
      </c>
      <c r="B49" s="74"/>
      <c r="C49" s="52" t="s">
        <v>38</v>
      </c>
      <c r="D49" s="34" t="s">
        <v>39</v>
      </c>
      <c r="E49" s="26"/>
      <c r="F49" s="21">
        <f t="shared" si="0"/>
        <v>0</v>
      </c>
    </row>
    <row r="50" spans="1:6" x14ac:dyDescent="0.35">
      <c r="A50" s="73" t="s">
        <v>83</v>
      </c>
      <c r="B50" s="74"/>
      <c r="C50" s="27" t="s">
        <v>84</v>
      </c>
      <c r="D50" s="30">
        <v>844.8</v>
      </c>
      <c r="E50" s="26"/>
      <c r="F50" s="21">
        <f t="shared" si="0"/>
        <v>0</v>
      </c>
    </row>
    <row r="51" spans="1:6" x14ac:dyDescent="0.35">
      <c r="A51" s="73" t="s">
        <v>85</v>
      </c>
      <c r="B51" s="74"/>
      <c r="C51" s="31" t="s">
        <v>38</v>
      </c>
      <c r="D51" s="34" t="s">
        <v>39</v>
      </c>
      <c r="E51" s="26"/>
      <c r="F51" s="21">
        <f t="shared" si="0"/>
        <v>0</v>
      </c>
    </row>
    <row r="52" spans="1:6" ht="15" thickBot="1" x14ac:dyDescent="0.4">
      <c r="A52" s="106" t="s">
        <v>86</v>
      </c>
      <c r="B52" s="55"/>
      <c r="C52" s="107"/>
      <c r="D52" s="107"/>
      <c r="E52" s="35" t="s">
        <v>87</v>
      </c>
      <c r="F52" s="36">
        <f>IF(C14=0,0,SUM(F14,F17:F51))</f>
        <v>0</v>
      </c>
    </row>
    <row r="53" spans="1:6" ht="21.5" thickBot="1" x14ac:dyDescent="0.55000000000000004">
      <c r="A53" s="62" t="s">
        <v>88</v>
      </c>
      <c r="B53" s="63"/>
      <c r="C53" s="63"/>
      <c r="D53" s="63"/>
      <c r="E53" s="63"/>
      <c r="F53" s="64"/>
    </row>
    <row r="54" spans="1:6" x14ac:dyDescent="0.35">
      <c r="A54" s="110" t="s">
        <v>32</v>
      </c>
      <c r="B54" s="111"/>
      <c r="C54" s="111"/>
      <c r="D54" s="112"/>
      <c r="E54" s="22" t="s">
        <v>33</v>
      </c>
      <c r="F54" s="23" t="s">
        <v>34</v>
      </c>
    </row>
    <row r="55" spans="1:6" ht="18.5" x14ac:dyDescent="0.45">
      <c r="A55" s="78"/>
      <c r="B55" s="79"/>
      <c r="C55" s="79"/>
      <c r="D55" s="80"/>
      <c r="E55" s="37"/>
      <c r="F55" s="38"/>
    </row>
    <row r="56" spans="1:6" ht="18.5" x14ac:dyDescent="0.45">
      <c r="A56" s="78"/>
      <c r="B56" s="79"/>
      <c r="C56" s="79"/>
      <c r="D56" s="80"/>
      <c r="E56" s="37"/>
      <c r="F56" s="38"/>
    </row>
    <row r="57" spans="1:6" ht="18.5" x14ac:dyDescent="0.45">
      <c r="A57" s="78"/>
      <c r="B57" s="79"/>
      <c r="C57" s="79"/>
      <c r="D57" s="80"/>
      <c r="E57" s="37"/>
      <c r="F57" s="38"/>
    </row>
    <row r="58" spans="1:6" ht="18.5" x14ac:dyDescent="0.45">
      <c r="A58" s="78"/>
      <c r="B58" s="79"/>
      <c r="C58" s="79"/>
      <c r="D58" s="80"/>
      <c r="E58" s="37"/>
      <c r="F58" s="38"/>
    </row>
    <row r="59" spans="1:6" x14ac:dyDescent="0.35">
      <c r="A59" s="81"/>
      <c r="B59" s="82"/>
      <c r="C59" s="82"/>
      <c r="D59" s="83"/>
      <c r="E59" s="26"/>
      <c r="F59" s="39"/>
    </row>
    <row r="60" spans="1:6" x14ac:dyDescent="0.35">
      <c r="A60" s="106" t="s">
        <v>89</v>
      </c>
      <c r="B60" s="55"/>
      <c r="C60" s="107"/>
      <c r="D60" s="107"/>
      <c r="E60" s="35" t="s">
        <v>87</v>
      </c>
      <c r="F60" s="36">
        <f>IF(SUM(F55:F59)&lt;=(F52*0.25),SUM(F55:F59),"ERROR")</f>
        <v>0</v>
      </c>
    </row>
    <row r="61" spans="1:6" ht="15" thickBot="1" x14ac:dyDescent="0.4">
      <c r="A61" s="106" t="s">
        <v>90</v>
      </c>
      <c r="B61" s="55"/>
      <c r="C61" s="107"/>
      <c r="D61" s="107"/>
      <c r="E61" s="35" t="s">
        <v>87</v>
      </c>
      <c r="F61" s="36">
        <f>IFERROR(SUM(F52+F60),"ERROR")</f>
        <v>0</v>
      </c>
    </row>
    <row r="62" spans="1:6" ht="21.5" thickBot="1" x14ac:dyDescent="0.55000000000000004">
      <c r="A62" s="62" t="s">
        <v>91</v>
      </c>
      <c r="B62" s="63"/>
      <c r="C62" s="63"/>
      <c r="D62" s="63"/>
      <c r="E62" s="63"/>
      <c r="F62" s="64"/>
    </row>
    <row r="63" spans="1:6" x14ac:dyDescent="0.35">
      <c r="A63" s="108" t="s">
        <v>92</v>
      </c>
      <c r="B63" s="70"/>
      <c r="C63" s="109"/>
      <c r="D63" s="109"/>
      <c r="E63" s="109"/>
      <c r="F63" s="36">
        <f>IFERROR(ROUND(0.005*F61,2),"ERROR")</f>
        <v>0</v>
      </c>
    </row>
    <row r="64" spans="1:6" x14ac:dyDescent="0.35">
      <c r="A64" s="108" t="s">
        <v>93</v>
      </c>
      <c r="B64" s="70"/>
      <c r="C64" s="109"/>
      <c r="D64" s="109"/>
      <c r="E64" s="109"/>
      <c r="F64" s="21">
        <v>30</v>
      </c>
    </row>
    <row r="65" spans="1:6" x14ac:dyDescent="0.35">
      <c r="A65" s="53" t="s">
        <v>94</v>
      </c>
      <c r="B65" s="54"/>
      <c r="C65" s="54"/>
      <c r="D65" s="54"/>
      <c r="E65" s="54"/>
      <c r="F65" s="71"/>
    </row>
    <row r="66" spans="1:6" x14ac:dyDescent="0.35">
      <c r="A66" s="68" t="s">
        <v>95</v>
      </c>
      <c r="B66" s="70"/>
      <c r="C66" s="40"/>
      <c r="D66" s="72" t="s">
        <v>96</v>
      </c>
      <c r="E66" s="70"/>
      <c r="F66" s="21">
        <f>C66*2</f>
        <v>0</v>
      </c>
    </row>
    <row r="67" spans="1:6" x14ac:dyDescent="0.35">
      <c r="A67" s="106" t="s">
        <v>97</v>
      </c>
      <c r="B67" s="55"/>
      <c r="C67" s="107"/>
      <c r="D67" s="107"/>
      <c r="E67" s="35" t="s">
        <v>87</v>
      </c>
      <c r="F67" s="21">
        <f>IF(SUM(F61:F66)&lt;100,0,SUM(F61:F66))</f>
        <v>0</v>
      </c>
    </row>
    <row r="68" spans="1:6" ht="15" thickBot="1" x14ac:dyDescent="0.4">
      <c r="A68" s="56" t="s">
        <v>98</v>
      </c>
      <c r="B68" s="57"/>
      <c r="C68" s="57"/>
      <c r="D68" s="57"/>
      <c r="E68" s="58"/>
      <c r="F68" s="41">
        <f>F67*C14</f>
        <v>0</v>
      </c>
    </row>
    <row r="69" spans="1:6" ht="15" thickTop="1" x14ac:dyDescent="0.35"/>
  </sheetData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B51"/>
    <mergeCell ref="A52:D52"/>
    <mergeCell ref="A53:F53"/>
    <mergeCell ref="A54:D54"/>
    <mergeCell ref="A55:D55"/>
    <mergeCell ref="A56:D56"/>
    <mergeCell ref="A57:D57"/>
    <mergeCell ref="A58:D58"/>
    <mergeCell ref="A59:D59"/>
    <mergeCell ref="A67:D67"/>
    <mergeCell ref="A68:E68"/>
    <mergeCell ref="A61:D61"/>
    <mergeCell ref="A62:F62"/>
    <mergeCell ref="A63:E63"/>
    <mergeCell ref="A64:E64"/>
    <mergeCell ref="A65:F65"/>
    <mergeCell ref="A66:B66"/>
    <mergeCell ref="D66:E66"/>
  </mergeCells>
  <conditionalFormatting sqref="B5:C5">
    <cfRule type="containsText" dxfId="165" priority="60" operator="containsText" text="&quot;">
      <formula>NOT(ISERROR(SEARCH("""",B5)))</formula>
    </cfRule>
  </conditionalFormatting>
  <conditionalFormatting sqref="B6:C6">
    <cfRule type="containsText" dxfId="164" priority="59" operator="containsText" text="&quot;">
      <formula>NOT(ISERROR(SEARCH("""",B6)))</formula>
    </cfRule>
  </conditionalFormatting>
  <conditionalFormatting sqref="E6:F6">
    <cfRule type="containsText" dxfId="163" priority="58" operator="containsText" text="&quot;">
      <formula>NOT(ISERROR(SEARCH("""",E6)))</formula>
    </cfRule>
  </conditionalFormatting>
  <conditionalFormatting sqref="E7:F7">
    <cfRule type="containsText" dxfId="162" priority="57" operator="containsText" text="&quot;">
      <formula>NOT(ISERROR(SEARCH("""",E7)))</formula>
    </cfRule>
  </conditionalFormatting>
  <conditionalFormatting sqref="E5:F5">
    <cfRule type="containsText" dxfId="161" priority="28" operator="containsText" text="&quot;">
      <formula>NOT(ISERROR(SEARCH("""",E5)))</formula>
    </cfRule>
  </conditionalFormatting>
  <conditionalFormatting sqref="A2:F2">
    <cfRule type="containsText" dxfId="160" priority="27" operator="containsText" text="&quot;">
      <formula>NOT(ISERROR(SEARCH("""",A2)))</formula>
    </cfRule>
  </conditionalFormatting>
  <conditionalFormatting sqref="B10:B12">
    <cfRule type="containsText" dxfId="159" priority="26" operator="containsText" text="&quot;">
      <formula>NOT(ISERROR(SEARCH("""",B10)))</formula>
    </cfRule>
  </conditionalFormatting>
  <conditionalFormatting sqref="D10:D12">
    <cfRule type="containsText" dxfId="158" priority="25" operator="containsText" text="&quot;">
      <formula>NOT(ISERROR(SEARCH("""",D10)))</formula>
    </cfRule>
  </conditionalFormatting>
  <conditionalFormatting sqref="F10">
    <cfRule type="containsText" dxfId="157" priority="24" operator="containsText" text="&quot;">
      <formula>NOT(ISERROR(SEARCH("""",F10)))</formula>
    </cfRule>
  </conditionalFormatting>
  <conditionalFormatting sqref="D17:D26">
    <cfRule type="containsText" dxfId="156" priority="23" operator="containsText" text="&quot;">
      <formula>NOT(ISERROR(SEARCH("""",D17)))</formula>
    </cfRule>
  </conditionalFormatting>
  <conditionalFormatting sqref="D49">
    <cfRule type="containsText" dxfId="155" priority="22" operator="containsText" text="&quot;">
      <formula>NOT(ISERROR(SEARCH("""",D49)))</formula>
    </cfRule>
  </conditionalFormatting>
  <conditionalFormatting sqref="D51">
    <cfRule type="containsText" dxfId="154" priority="21" operator="containsText" text="&quot;">
      <formula>NOT(ISERROR(SEARCH("""",D51)))</formula>
    </cfRule>
  </conditionalFormatting>
  <conditionalFormatting sqref="C17">
    <cfRule type="containsText" dxfId="153" priority="20" operator="containsText" text="&quot;">
      <formula>NOT(ISERROR(SEARCH("""",C17)))</formula>
    </cfRule>
  </conditionalFormatting>
  <conditionalFormatting sqref="C27">
    <cfRule type="containsText" dxfId="152" priority="13" operator="containsText" text="&quot;">
      <formula>NOT(ISERROR(SEARCH("""",C27)))</formula>
    </cfRule>
  </conditionalFormatting>
  <conditionalFormatting sqref="C29">
    <cfRule type="containsText" dxfId="151" priority="11" operator="containsText" text="&quot;">
      <formula>NOT(ISERROR(SEARCH("""",C29)))</formula>
    </cfRule>
  </conditionalFormatting>
  <conditionalFormatting sqref="C30">
    <cfRule type="containsText" dxfId="150" priority="9" operator="containsText" text="&quot;">
      <formula>NOT(ISERROR(SEARCH("""",C30)))</formula>
    </cfRule>
  </conditionalFormatting>
  <conditionalFormatting sqref="C19">
    <cfRule type="containsText" dxfId="149" priority="19" operator="containsText" text="&quot;">
      <formula>NOT(ISERROR(SEARCH("""",C19)))</formula>
    </cfRule>
  </conditionalFormatting>
  <conditionalFormatting sqref="C20">
    <cfRule type="containsText" dxfId="148" priority="18" operator="containsText" text="&quot;">
      <formula>NOT(ISERROR(SEARCH("""",C20)))</formula>
    </cfRule>
  </conditionalFormatting>
  <conditionalFormatting sqref="C21">
    <cfRule type="containsText" dxfId="147" priority="17" operator="containsText" text="&quot;">
      <formula>NOT(ISERROR(SEARCH("""",C21)))</formula>
    </cfRule>
  </conditionalFormatting>
  <conditionalFormatting sqref="C23">
    <cfRule type="containsText" dxfId="146" priority="16" operator="containsText" text="&quot;">
      <formula>NOT(ISERROR(SEARCH("""",C23)))</formula>
    </cfRule>
  </conditionalFormatting>
  <conditionalFormatting sqref="C25">
    <cfRule type="containsText" dxfId="145" priority="15" operator="containsText" text="&quot;">
      <formula>NOT(ISERROR(SEARCH("""",C25)))</formula>
    </cfRule>
  </conditionalFormatting>
  <conditionalFormatting sqref="C26">
    <cfRule type="containsText" dxfId="144" priority="14" operator="containsText" text="&quot;">
      <formula>NOT(ISERROR(SEARCH("""",C26)))</formula>
    </cfRule>
  </conditionalFormatting>
  <conditionalFormatting sqref="C28">
    <cfRule type="containsText" dxfId="143" priority="12" operator="containsText" text="&quot;">
      <formula>NOT(ISERROR(SEARCH("""",C28)))</formula>
    </cfRule>
  </conditionalFormatting>
  <conditionalFormatting sqref="C37">
    <cfRule type="containsText" dxfId="142" priority="10" operator="containsText" text="&quot;">
      <formula>NOT(ISERROR(SEARCH("""",C37)))</formula>
    </cfRule>
  </conditionalFormatting>
  <conditionalFormatting sqref="C42">
    <cfRule type="containsText" dxfId="141" priority="7" operator="containsText" text="&quot;">
      <formula>NOT(ISERROR(SEARCH("""",C42)))</formula>
    </cfRule>
  </conditionalFormatting>
  <conditionalFormatting sqref="C31">
    <cfRule type="containsText" dxfId="140" priority="8" operator="containsText" text="&quot;">
      <formula>NOT(ISERROR(SEARCH("""",C31)))</formula>
    </cfRule>
  </conditionalFormatting>
  <conditionalFormatting sqref="C39">
    <cfRule type="containsText" dxfId="139" priority="6" operator="containsText" text="&quot;">
      <formula>NOT(ISERROR(SEARCH("""",C39)))</formula>
    </cfRule>
  </conditionalFormatting>
  <conditionalFormatting sqref="C40">
    <cfRule type="containsText" dxfId="138" priority="5" operator="containsText" text="&quot;">
      <formula>NOT(ISERROR(SEARCH("""",C40)))</formula>
    </cfRule>
  </conditionalFormatting>
  <conditionalFormatting sqref="C45">
    <cfRule type="containsText" dxfId="137" priority="4" operator="containsText" text="&quot;">
      <formula>NOT(ISERROR(SEARCH("""",C45)))</formula>
    </cfRule>
  </conditionalFormatting>
  <conditionalFormatting sqref="C50">
    <cfRule type="containsText" dxfId="136" priority="3" operator="containsText" text="&quot;">
      <formula>NOT(ISERROR(SEARCH("""",C50)))</formula>
    </cfRule>
  </conditionalFormatting>
  <conditionalFormatting sqref="C34">
    <cfRule type="containsText" dxfId="135" priority="2" operator="containsText" text="&quot;">
      <formula>NOT(ISERROR(SEARCH("""",C34)))</formula>
    </cfRule>
  </conditionalFormatting>
  <conditionalFormatting sqref="C35">
    <cfRule type="containsText" dxfId="134" priority="1" operator="containsText" text="&quot;">
      <formula>NOT(ISERROR(SEARCH("""",C35)))</formula>
    </cfRule>
  </conditionalFormatting>
  <dataValidations count="3">
    <dataValidation allowBlank="1" showInputMessage="1" showErrorMessage="1" error="Only Yes or No may be entered." sqref="E59"/>
    <dataValidation allowBlank="1" showInputMessage="1" showErrorMessage="1" error="Only one vehicle configuration may be used on each spreadsheet." sqref="E6:E7 E12"/>
    <dataValidation type="list" allowBlank="1" showInputMessage="1" showErrorMessage="1" error="Only Yes or No may be entered." sqref="E17:E51">
      <formula1>"Yes, No"</formula1>
    </dataValidation>
  </dataValidations>
  <pageMargins left="0.7" right="0.7" top="0.75" bottom="0.75" header="0.3" footer="0.3"/>
  <pageSetup scale="91" fitToHeight="0" orientation="portrait" r:id="rId1"/>
  <headerFooter>
    <oddHeader>&amp;R5/24/2023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view="pageLayout" zoomScaleNormal="100" workbookViewId="0">
      <selection activeCell="A2" sqref="A2:F2"/>
    </sheetView>
  </sheetViews>
  <sheetFormatPr defaultRowHeight="14.5" x14ac:dyDescent="0.35"/>
  <cols>
    <col min="1" max="6" width="16.6328125" customWidth="1"/>
  </cols>
  <sheetData>
    <row r="1" spans="1:6" ht="19.5" thickTop="1" thickBot="1" x14ac:dyDescent="0.5">
      <c r="A1" s="116" t="s">
        <v>0</v>
      </c>
      <c r="B1" s="117"/>
      <c r="C1" s="118"/>
      <c r="D1" s="118"/>
      <c r="E1" s="118"/>
      <c r="F1" s="119"/>
    </row>
    <row r="2" spans="1:6" ht="26" thickTop="1" thickBot="1" x14ac:dyDescent="0.55000000000000004">
      <c r="A2" s="130" t="s">
        <v>107</v>
      </c>
      <c r="B2" s="131"/>
      <c r="C2" s="131"/>
      <c r="D2" s="131"/>
      <c r="E2" s="131"/>
      <c r="F2" s="132"/>
    </row>
    <row r="3" spans="1:6" ht="15" thickBot="1" x14ac:dyDescent="0.4">
      <c r="A3" s="1" t="s">
        <v>2</v>
      </c>
      <c r="B3" s="95">
        <v>4400020914</v>
      </c>
      <c r="C3" s="96"/>
      <c r="D3" s="2" t="s">
        <v>3</v>
      </c>
      <c r="E3" s="95" t="s">
        <v>4</v>
      </c>
      <c r="F3" s="97"/>
    </row>
    <row r="4" spans="1:6" ht="21.5" thickBot="1" x14ac:dyDescent="0.55000000000000004">
      <c r="A4" s="62" t="s">
        <v>5</v>
      </c>
      <c r="B4" s="63"/>
      <c r="C4" s="63"/>
      <c r="D4" s="63"/>
      <c r="E4" s="63"/>
      <c r="F4" s="64"/>
    </row>
    <row r="5" spans="1:6" x14ac:dyDescent="0.35">
      <c r="A5" s="3" t="s">
        <v>6</v>
      </c>
      <c r="B5" s="100" t="s">
        <v>7</v>
      </c>
      <c r="C5" s="123"/>
      <c r="D5" s="4" t="s">
        <v>8</v>
      </c>
      <c r="E5" s="124" t="s">
        <v>9</v>
      </c>
      <c r="F5" s="125"/>
    </row>
    <row r="6" spans="1:6" x14ac:dyDescent="0.35">
      <c r="A6" s="5" t="s">
        <v>10</v>
      </c>
      <c r="B6" s="100" t="s">
        <v>11</v>
      </c>
      <c r="C6" s="123"/>
      <c r="D6" s="6" t="s">
        <v>12</v>
      </c>
      <c r="E6" s="100" t="s">
        <v>13</v>
      </c>
      <c r="F6" s="123"/>
    </row>
    <row r="7" spans="1:6" ht="15" thickBot="1" x14ac:dyDescent="0.4">
      <c r="A7" s="5" t="s">
        <v>14</v>
      </c>
      <c r="B7" s="102" t="s">
        <v>15</v>
      </c>
      <c r="C7" s="126"/>
      <c r="D7" s="7" t="s">
        <v>16</v>
      </c>
      <c r="E7" s="100" t="s">
        <v>17</v>
      </c>
      <c r="F7" s="123"/>
    </row>
    <row r="8" spans="1:6" ht="21.5" thickBot="1" x14ac:dyDescent="0.55000000000000004">
      <c r="A8" s="62" t="s">
        <v>18</v>
      </c>
      <c r="B8" s="63"/>
      <c r="C8" s="63"/>
      <c r="D8" s="63"/>
      <c r="E8" s="63"/>
      <c r="F8" s="64"/>
    </row>
    <row r="9" spans="1:6" x14ac:dyDescent="0.35">
      <c r="A9" s="8" t="s">
        <v>19</v>
      </c>
      <c r="B9" s="9" t="s">
        <v>20</v>
      </c>
      <c r="C9" s="9" t="s">
        <v>19</v>
      </c>
      <c r="D9" s="9" t="s">
        <v>20</v>
      </c>
      <c r="E9" s="9" t="s">
        <v>19</v>
      </c>
      <c r="F9" s="10" t="s">
        <v>20</v>
      </c>
    </row>
    <row r="10" spans="1:6" x14ac:dyDescent="0.35">
      <c r="A10" s="11" t="s">
        <v>21</v>
      </c>
      <c r="B10" s="49">
        <v>104037</v>
      </c>
      <c r="C10" s="31" t="s">
        <v>22</v>
      </c>
      <c r="D10" s="49">
        <v>103037</v>
      </c>
      <c r="E10" s="43" t="s">
        <v>23</v>
      </c>
      <c r="F10" s="49">
        <v>103037</v>
      </c>
    </row>
    <row r="11" spans="1:6" x14ac:dyDescent="0.35">
      <c r="A11" s="11" t="s">
        <v>24</v>
      </c>
      <c r="B11" s="49">
        <v>104037</v>
      </c>
      <c r="C11" s="31" t="s">
        <v>25</v>
      </c>
      <c r="D11" s="49">
        <v>103037</v>
      </c>
      <c r="E11" s="44"/>
      <c r="F11" s="45"/>
    </row>
    <row r="12" spans="1:6" ht="15" thickBot="1" x14ac:dyDescent="0.4">
      <c r="A12" s="17" t="s">
        <v>26</v>
      </c>
      <c r="B12" s="49">
        <v>103637</v>
      </c>
      <c r="C12" s="31" t="s">
        <v>27</v>
      </c>
      <c r="D12" s="49">
        <v>103037</v>
      </c>
      <c r="E12" s="46"/>
      <c r="F12" s="47"/>
    </row>
    <row r="13" spans="1:6" ht="21.5" thickBot="1" x14ac:dyDescent="0.55000000000000004">
      <c r="A13" s="62" t="s">
        <v>28</v>
      </c>
      <c r="B13" s="63"/>
      <c r="C13" s="63"/>
      <c r="D13" s="63"/>
      <c r="E13" s="63"/>
      <c r="F13" s="64"/>
    </row>
    <row r="14" spans="1:6" ht="15" thickBot="1" x14ac:dyDescent="0.4">
      <c r="A14" s="113" t="s">
        <v>29</v>
      </c>
      <c r="B14" s="114"/>
      <c r="C14" s="20"/>
      <c r="D14" s="115" t="s">
        <v>30</v>
      </c>
      <c r="E14" s="114"/>
      <c r="F14" s="21">
        <f>IF(C14=0,0,IF(C14&gt;50,F10,IF(C14&gt;40,D12,IF(C14&gt;30,D11,IF(C14&gt;20,D10,IF(C14&gt;10,B12,IF(C14&gt;5,B11,B10)))))))</f>
        <v>0</v>
      </c>
    </row>
    <row r="15" spans="1:6" ht="21.5" thickBot="1" x14ac:dyDescent="0.55000000000000004">
      <c r="A15" s="62" t="s">
        <v>31</v>
      </c>
      <c r="B15" s="63"/>
      <c r="C15" s="63"/>
      <c r="D15" s="63"/>
      <c r="E15" s="63"/>
      <c r="F15" s="64"/>
    </row>
    <row r="16" spans="1:6" x14ac:dyDescent="0.35">
      <c r="A16" s="110" t="s">
        <v>32</v>
      </c>
      <c r="B16" s="112"/>
      <c r="C16" s="22" t="s">
        <v>33</v>
      </c>
      <c r="D16" s="22" t="s">
        <v>34</v>
      </c>
      <c r="E16" s="22" t="s">
        <v>35</v>
      </c>
      <c r="F16" s="23" t="s">
        <v>36</v>
      </c>
    </row>
    <row r="17" spans="1:6" x14ac:dyDescent="0.35">
      <c r="A17" s="73" t="s">
        <v>37</v>
      </c>
      <c r="B17" s="74"/>
      <c r="C17" s="24" t="s">
        <v>38</v>
      </c>
      <c r="D17" s="25" t="s">
        <v>39</v>
      </c>
      <c r="E17" s="26"/>
      <c r="F17" s="21">
        <f t="shared" ref="F17:F51" si="0">IF(E17="Yes",$D17,0)</f>
        <v>0</v>
      </c>
    </row>
    <row r="18" spans="1:6" x14ac:dyDescent="0.35">
      <c r="A18" s="73" t="s">
        <v>40</v>
      </c>
      <c r="B18" s="74"/>
      <c r="C18" s="50" t="s">
        <v>111</v>
      </c>
      <c r="D18" s="25">
        <v>556.20000000000005</v>
      </c>
      <c r="E18" s="26"/>
      <c r="F18" s="21">
        <f t="shared" si="0"/>
        <v>0</v>
      </c>
    </row>
    <row r="19" spans="1:6" x14ac:dyDescent="0.35">
      <c r="A19" s="73" t="s">
        <v>41</v>
      </c>
      <c r="B19" s="74"/>
      <c r="C19" s="27" t="s">
        <v>42</v>
      </c>
      <c r="D19" s="25">
        <v>465.6</v>
      </c>
      <c r="E19" s="26"/>
      <c r="F19" s="21">
        <f t="shared" si="0"/>
        <v>0</v>
      </c>
    </row>
    <row r="20" spans="1:6" x14ac:dyDescent="0.35">
      <c r="A20" s="73" t="s">
        <v>43</v>
      </c>
      <c r="B20" s="74"/>
      <c r="C20" s="27" t="s">
        <v>44</v>
      </c>
      <c r="D20" s="25">
        <v>328.2</v>
      </c>
      <c r="E20" s="26"/>
      <c r="F20" s="21">
        <f t="shared" si="0"/>
        <v>0</v>
      </c>
    </row>
    <row r="21" spans="1:6" x14ac:dyDescent="0.35">
      <c r="A21" s="73" t="s">
        <v>45</v>
      </c>
      <c r="B21" s="74"/>
      <c r="C21" s="27" t="s">
        <v>46</v>
      </c>
      <c r="D21" s="25">
        <v>328.8</v>
      </c>
      <c r="E21" s="26"/>
      <c r="F21" s="21">
        <f t="shared" si="0"/>
        <v>0</v>
      </c>
    </row>
    <row r="22" spans="1:6" x14ac:dyDescent="0.35">
      <c r="A22" s="73" t="s">
        <v>47</v>
      </c>
      <c r="B22" s="74"/>
      <c r="C22" s="50" t="s">
        <v>112</v>
      </c>
      <c r="D22" s="25">
        <v>395.4</v>
      </c>
      <c r="E22" s="26"/>
      <c r="F22" s="21">
        <f t="shared" si="0"/>
        <v>0</v>
      </c>
    </row>
    <row r="23" spans="1:6" x14ac:dyDescent="0.35">
      <c r="A23" s="73" t="s">
        <v>48</v>
      </c>
      <c r="B23" s="74"/>
      <c r="C23" s="27" t="s">
        <v>49</v>
      </c>
      <c r="D23" s="25">
        <v>831</v>
      </c>
      <c r="E23" s="26"/>
      <c r="F23" s="21">
        <f t="shared" si="0"/>
        <v>0</v>
      </c>
    </row>
    <row r="24" spans="1:6" ht="38.5" x14ac:dyDescent="0.35">
      <c r="A24" s="73" t="s">
        <v>50</v>
      </c>
      <c r="B24" s="74"/>
      <c r="C24" s="51" t="s">
        <v>113</v>
      </c>
      <c r="D24" s="25">
        <v>168</v>
      </c>
      <c r="E24" s="26"/>
      <c r="F24" s="21">
        <f t="shared" si="0"/>
        <v>0</v>
      </c>
    </row>
    <row r="25" spans="1:6" x14ac:dyDescent="0.35">
      <c r="A25" s="73" t="s">
        <v>51</v>
      </c>
      <c r="B25" s="74"/>
      <c r="C25" s="27" t="s">
        <v>52</v>
      </c>
      <c r="D25" s="25">
        <v>130.19999999999999</v>
      </c>
      <c r="E25" s="26"/>
      <c r="F25" s="21">
        <f t="shared" si="0"/>
        <v>0</v>
      </c>
    </row>
    <row r="26" spans="1:6" x14ac:dyDescent="0.35">
      <c r="A26" s="73" t="s">
        <v>53</v>
      </c>
      <c r="B26" s="74"/>
      <c r="C26" s="27" t="s">
        <v>54</v>
      </c>
      <c r="D26" s="28">
        <v>24.6</v>
      </c>
      <c r="E26" s="26"/>
      <c r="F26" s="21">
        <f t="shared" si="0"/>
        <v>0</v>
      </c>
    </row>
    <row r="27" spans="1:6" x14ac:dyDescent="0.35">
      <c r="A27" s="73" t="s">
        <v>55</v>
      </c>
      <c r="B27" s="74"/>
      <c r="C27" s="27" t="s">
        <v>56</v>
      </c>
      <c r="D27" s="30">
        <v>442.2</v>
      </c>
      <c r="E27" s="26"/>
      <c r="F27" s="21">
        <f t="shared" si="0"/>
        <v>0</v>
      </c>
    </row>
    <row r="28" spans="1:6" x14ac:dyDescent="0.35">
      <c r="A28" s="73" t="s">
        <v>57</v>
      </c>
      <c r="B28" s="74"/>
      <c r="C28" s="27" t="s">
        <v>114</v>
      </c>
      <c r="D28" s="30">
        <v>105.6</v>
      </c>
      <c r="E28" s="26"/>
      <c r="F28" s="21">
        <f t="shared" si="0"/>
        <v>0</v>
      </c>
    </row>
    <row r="29" spans="1:6" x14ac:dyDescent="0.35">
      <c r="A29" s="73" t="s">
        <v>58</v>
      </c>
      <c r="B29" s="74"/>
      <c r="C29" s="27" t="s">
        <v>38</v>
      </c>
      <c r="D29" s="30" t="s">
        <v>39</v>
      </c>
      <c r="E29" s="26"/>
      <c r="F29" s="21">
        <f t="shared" si="0"/>
        <v>0</v>
      </c>
    </row>
    <row r="30" spans="1:6" x14ac:dyDescent="0.35">
      <c r="A30" s="73" t="s">
        <v>59</v>
      </c>
      <c r="B30" s="74"/>
      <c r="C30" s="27" t="s">
        <v>38</v>
      </c>
      <c r="D30" s="30" t="s">
        <v>39</v>
      </c>
      <c r="E30" s="26"/>
      <c r="F30" s="21">
        <f t="shared" si="0"/>
        <v>0</v>
      </c>
    </row>
    <row r="31" spans="1:6" x14ac:dyDescent="0.35">
      <c r="A31" s="73" t="s">
        <v>60</v>
      </c>
      <c r="B31" s="74"/>
      <c r="C31" s="27" t="s">
        <v>61</v>
      </c>
      <c r="D31" s="30">
        <v>119.4</v>
      </c>
      <c r="E31" s="26"/>
      <c r="F31" s="21">
        <f t="shared" si="0"/>
        <v>0</v>
      </c>
    </row>
    <row r="32" spans="1:6" x14ac:dyDescent="0.35">
      <c r="A32" s="73" t="s">
        <v>62</v>
      </c>
      <c r="B32" s="74"/>
      <c r="C32" s="31" t="s">
        <v>38</v>
      </c>
      <c r="D32" s="30" t="s">
        <v>39</v>
      </c>
      <c r="E32" s="26"/>
      <c r="F32" s="21">
        <f t="shared" si="0"/>
        <v>0</v>
      </c>
    </row>
    <row r="33" spans="1:6" ht="51" x14ac:dyDescent="0.35">
      <c r="A33" s="73" t="s">
        <v>63</v>
      </c>
      <c r="B33" s="74"/>
      <c r="C33" s="51" t="s">
        <v>115</v>
      </c>
      <c r="D33" s="30">
        <v>502.8</v>
      </c>
      <c r="E33" s="26"/>
      <c r="F33" s="21">
        <f t="shared" si="0"/>
        <v>0</v>
      </c>
    </row>
    <row r="34" spans="1:6" x14ac:dyDescent="0.35">
      <c r="A34" s="73" t="s">
        <v>64</v>
      </c>
      <c r="B34" s="74"/>
      <c r="C34" s="27" t="s">
        <v>65</v>
      </c>
      <c r="D34" s="30">
        <v>600</v>
      </c>
      <c r="E34" s="26"/>
      <c r="F34" s="21">
        <f t="shared" si="0"/>
        <v>0</v>
      </c>
    </row>
    <row r="35" spans="1:6" ht="26.5" thickBot="1" x14ac:dyDescent="0.4">
      <c r="A35" s="73" t="s">
        <v>66</v>
      </c>
      <c r="B35" s="74"/>
      <c r="C35" s="32" t="s">
        <v>67</v>
      </c>
      <c r="D35" s="30">
        <v>1229.4000000000001</v>
      </c>
      <c r="E35" s="26"/>
      <c r="F35" s="21">
        <f t="shared" si="0"/>
        <v>0</v>
      </c>
    </row>
    <row r="36" spans="1:6" ht="15" thickTop="1" x14ac:dyDescent="0.35">
      <c r="A36" s="73" t="s">
        <v>68</v>
      </c>
      <c r="B36" s="74"/>
      <c r="C36" s="50" t="s">
        <v>116</v>
      </c>
      <c r="D36" s="30">
        <v>790.2</v>
      </c>
      <c r="E36" s="26"/>
      <c r="F36" s="21">
        <f t="shared" si="0"/>
        <v>0</v>
      </c>
    </row>
    <row r="37" spans="1:6" x14ac:dyDescent="0.35">
      <c r="A37" s="84" t="s">
        <v>69</v>
      </c>
      <c r="B37" s="85"/>
      <c r="C37" s="27" t="s">
        <v>70</v>
      </c>
      <c r="D37" s="30">
        <v>157.80000000000001</v>
      </c>
      <c r="E37" s="26"/>
      <c r="F37" s="33">
        <f t="shared" si="0"/>
        <v>0</v>
      </c>
    </row>
    <row r="38" spans="1:6" x14ac:dyDescent="0.35">
      <c r="A38" s="73" t="s">
        <v>71</v>
      </c>
      <c r="B38" s="74"/>
      <c r="C38" s="50" t="s">
        <v>117</v>
      </c>
      <c r="D38" s="30">
        <v>870</v>
      </c>
      <c r="E38" s="26"/>
      <c r="F38" s="21">
        <f t="shared" si="0"/>
        <v>0</v>
      </c>
    </row>
    <row r="39" spans="1:6" x14ac:dyDescent="0.35">
      <c r="A39" s="73" t="s">
        <v>73</v>
      </c>
      <c r="B39" s="74"/>
      <c r="C39" s="27" t="s">
        <v>38</v>
      </c>
      <c r="D39" s="30" t="s">
        <v>39</v>
      </c>
      <c r="E39" s="26"/>
      <c r="F39" s="21">
        <f t="shared" si="0"/>
        <v>0</v>
      </c>
    </row>
    <row r="40" spans="1:6" x14ac:dyDescent="0.35">
      <c r="A40" s="73" t="s">
        <v>74</v>
      </c>
      <c r="B40" s="74"/>
      <c r="C40" s="27">
        <v>5710</v>
      </c>
      <c r="D40" s="30">
        <v>333.6</v>
      </c>
      <c r="E40" s="26"/>
      <c r="F40" s="21">
        <f t="shared" si="0"/>
        <v>0</v>
      </c>
    </row>
    <row r="41" spans="1:6" x14ac:dyDescent="0.35">
      <c r="A41" s="73" t="s">
        <v>75</v>
      </c>
      <c r="B41" s="74"/>
      <c r="C41" s="31" t="s">
        <v>38</v>
      </c>
      <c r="D41" s="30" t="s">
        <v>39</v>
      </c>
      <c r="E41" s="26"/>
      <c r="F41" s="21">
        <f t="shared" si="0"/>
        <v>0</v>
      </c>
    </row>
    <row r="42" spans="1:6" x14ac:dyDescent="0.35">
      <c r="A42" s="73" t="s">
        <v>76</v>
      </c>
      <c r="B42" s="74"/>
      <c r="C42" s="27" t="s">
        <v>72</v>
      </c>
      <c r="D42" s="30">
        <v>70.2</v>
      </c>
      <c r="E42" s="26"/>
      <c r="F42" s="21">
        <f t="shared" si="0"/>
        <v>0</v>
      </c>
    </row>
    <row r="43" spans="1:6" x14ac:dyDescent="0.35">
      <c r="A43" s="73" t="s">
        <v>77</v>
      </c>
      <c r="B43" s="74"/>
      <c r="C43" s="31" t="s">
        <v>38</v>
      </c>
      <c r="D43" s="30" t="s">
        <v>39</v>
      </c>
      <c r="E43" s="26"/>
      <c r="F43" s="21">
        <f t="shared" si="0"/>
        <v>0</v>
      </c>
    </row>
    <row r="44" spans="1:6" x14ac:dyDescent="0.35">
      <c r="A44" s="73" t="s">
        <v>78</v>
      </c>
      <c r="B44" s="74"/>
      <c r="C44" s="31" t="s">
        <v>38</v>
      </c>
      <c r="D44" s="30" t="s">
        <v>39</v>
      </c>
      <c r="E44" s="26"/>
      <c r="F44" s="21">
        <f t="shared" si="0"/>
        <v>0</v>
      </c>
    </row>
    <row r="45" spans="1:6" x14ac:dyDescent="0.35">
      <c r="A45" s="73" t="s">
        <v>79</v>
      </c>
      <c r="B45" s="74"/>
      <c r="C45" s="27" t="s">
        <v>118</v>
      </c>
      <c r="D45" s="30">
        <v>803.2</v>
      </c>
      <c r="E45" s="26"/>
      <c r="F45" s="21">
        <f t="shared" si="0"/>
        <v>0</v>
      </c>
    </row>
    <row r="46" spans="1:6" x14ac:dyDescent="0.35">
      <c r="A46" s="73" t="s">
        <v>80</v>
      </c>
      <c r="B46" s="74"/>
      <c r="C46" s="31" t="s">
        <v>38</v>
      </c>
      <c r="D46" s="30" t="s">
        <v>39</v>
      </c>
      <c r="E46" s="26"/>
      <c r="F46" s="21">
        <f t="shared" si="0"/>
        <v>0</v>
      </c>
    </row>
    <row r="47" spans="1:6" x14ac:dyDescent="0.35">
      <c r="A47" s="73" t="s">
        <v>81</v>
      </c>
      <c r="B47" s="74"/>
      <c r="C47" s="50" t="s">
        <v>119</v>
      </c>
      <c r="D47" s="30">
        <v>11173.8</v>
      </c>
      <c r="E47" s="26"/>
      <c r="F47" s="21">
        <f t="shared" si="0"/>
        <v>0</v>
      </c>
    </row>
    <row r="48" spans="1:6" ht="27" customHeight="1" x14ac:dyDescent="0.35">
      <c r="A48" s="73" t="s">
        <v>120</v>
      </c>
      <c r="B48" s="74"/>
      <c r="C48" s="51" t="s">
        <v>121</v>
      </c>
      <c r="D48" s="30">
        <v>1302.5999999999999</v>
      </c>
      <c r="E48" s="26"/>
      <c r="F48" s="21">
        <f t="shared" si="0"/>
        <v>0</v>
      </c>
    </row>
    <row r="49" spans="1:6" x14ac:dyDescent="0.35">
      <c r="A49" s="73" t="s">
        <v>82</v>
      </c>
      <c r="B49" s="74"/>
      <c r="C49" s="52" t="s">
        <v>38</v>
      </c>
      <c r="D49" s="34" t="s">
        <v>39</v>
      </c>
      <c r="E49" s="26"/>
      <c r="F49" s="21">
        <f t="shared" si="0"/>
        <v>0</v>
      </c>
    </row>
    <row r="50" spans="1:6" x14ac:dyDescent="0.35">
      <c r="A50" s="73" t="s">
        <v>83</v>
      </c>
      <c r="B50" s="74"/>
      <c r="C50" s="27" t="s">
        <v>84</v>
      </c>
      <c r="D50" s="30">
        <v>844.8</v>
      </c>
      <c r="E50" s="26"/>
      <c r="F50" s="21">
        <f t="shared" si="0"/>
        <v>0</v>
      </c>
    </row>
    <row r="51" spans="1:6" x14ac:dyDescent="0.35">
      <c r="A51" s="73" t="s">
        <v>85</v>
      </c>
      <c r="B51" s="74"/>
      <c r="C51" s="31" t="s">
        <v>38</v>
      </c>
      <c r="D51" s="34" t="s">
        <v>39</v>
      </c>
      <c r="E51" s="26"/>
      <c r="F51" s="21">
        <f t="shared" si="0"/>
        <v>0</v>
      </c>
    </row>
    <row r="52" spans="1:6" ht="15" thickBot="1" x14ac:dyDescent="0.4">
      <c r="A52" s="106" t="s">
        <v>86</v>
      </c>
      <c r="B52" s="55"/>
      <c r="C52" s="107"/>
      <c r="D52" s="107"/>
      <c r="E52" s="35" t="s">
        <v>87</v>
      </c>
      <c r="F52" s="36">
        <f>IF(C14=0,0,SUM(F14,F17:F51))</f>
        <v>0</v>
      </c>
    </row>
    <row r="53" spans="1:6" ht="21.5" thickBot="1" x14ac:dyDescent="0.55000000000000004">
      <c r="A53" s="62" t="s">
        <v>88</v>
      </c>
      <c r="B53" s="63"/>
      <c r="C53" s="63"/>
      <c r="D53" s="63"/>
      <c r="E53" s="63"/>
      <c r="F53" s="64"/>
    </row>
    <row r="54" spans="1:6" x14ac:dyDescent="0.35">
      <c r="A54" s="110" t="s">
        <v>32</v>
      </c>
      <c r="B54" s="111"/>
      <c r="C54" s="111"/>
      <c r="D54" s="112"/>
      <c r="E54" s="22" t="s">
        <v>33</v>
      </c>
      <c r="F54" s="23" t="s">
        <v>34</v>
      </c>
    </row>
    <row r="55" spans="1:6" ht="18.5" x14ac:dyDescent="0.45">
      <c r="A55" s="78"/>
      <c r="B55" s="79"/>
      <c r="C55" s="79"/>
      <c r="D55" s="80"/>
      <c r="E55" s="37"/>
      <c r="F55" s="38"/>
    </row>
    <row r="56" spans="1:6" ht="18.5" x14ac:dyDescent="0.45">
      <c r="A56" s="78"/>
      <c r="B56" s="79"/>
      <c r="C56" s="79"/>
      <c r="D56" s="80"/>
      <c r="E56" s="37"/>
      <c r="F56" s="38"/>
    </row>
    <row r="57" spans="1:6" ht="18.5" x14ac:dyDescent="0.45">
      <c r="A57" s="78"/>
      <c r="B57" s="79"/>
      <c r="C57" s="79"/>
      <c r="D57" s="80"/>
      <c r="E57" s="37"/>
      <c r="F57" s="38"/>
    </row>
    <row r="58" spans="1:6" ht="18.5" x14ac:dyDescent="0.45">
      <c r="A58" s="78"/>
      <c r="B58" s="79"/>
      <c r="C58" s="79"/>
      <c r="D58" s="80"/>
      <c r="E58" s="37"/>
      <c r="F58" s="38"/>
    </row>
    <row r="59" spans="1:6" x14ac:dyDescent="0.35">
      <c r="A59" s="81"/>
      <c r="B59" s="82"/>
      <c r="C59" s="82"/>
      <c r="D59" s="83"/>
      <c r="E59" s="26"/>
      <c r="F59" s="39"/>
    </row>
    <row r="60" spans="1:6" x14ac:dyDescent="0.35">
      <c r="A60" s="106" t="s">
        <v>89</v>
      </c>
      <c r="B60" s="55"/>
      <c r="C60" s="107"/>
      <c r="D60" s="107"/>
      <c r="E60" s="35" t="s">
        <v>87</v>
      </c>
      <c r="F60" s="36">
        <f>IF(SUM(F55:F59)&lt;=(F52*0.25),SUM(F55:F59),"ERROR")</f>
        <v>0</v>
      </c>
    </row>
    <row r="61" spans="1:6" ht="15" thickBot="1" x14ac:dyDescent="0.4">
      <c r="A61" s="106" t="s">
        <v>90</v>
      </c>
      <c r="B61" s="55"/>
      <c r="C61" s="107"/>
      <c r="D61" s="107"/>
      <c r="E61" s="35" t="s">
        <v>87</v>
      </c>
      <c r="F61" s="36">
        <f>IFERROR(SUM(F52+F60),"ERROR")</f>
        <v>0</v>
      </c>
    </row>
    <row r="62" spans="1:6" ht="21.5" thickBot="1" x14ac:dyDescent="0.55000000000000004">
      <c r="A62" s="62" t="s">
        <v>91</v>
      </c>
      <c r="B62" s="63"/>
      <c r="C62" s="63"/>
      <c r="D62" s="63"/>
      <c r="E62" s="63"/>
      <c r="F62" s="64"/>
    </row>
    <row r="63" spans="1:6" x14ac:dyDescent="0.35">
      <c r="A63" s="108" t="s">
        <v>92</v>
      </c>
      <c r="B63" s="70"/>
      <c r="C63" s="109"/>
      <c r="D63" s="109"/>
      <c r="E63" s="109"/>
      <c r="F63" s="36">
        <f>IFERROR(ROUND(0.005*F61,2),"ERROR")</f>
        <v>0</v>
      </c>
    </row>
    <row r="64" spans="1:6" x14ac:dyDescent="0.35">
      <c r="A64" s="108" t="s">
        <v>93</v>
      </c>
      <c r="B64" s="70"/>
      <c r="C64" s="109"/>
      <c r="D64" s="109"/>
      <c r="E64" s="109"/>
      <c r="F64" s="21">
        <v>30</v>
      </c>
    </row>
    <row r="65" spans="1:6" x14ac:dyDescent="0.35">
      <c r="A65" s="53" t="s">
        <v>94</v>
      </c>
      <c r="B65" s="54"/>
      <c r="C65" s="54"/>
      <c r="D65" s="54"/>
      <c r="E65" s="54"/>
      <c r="F65" s="71"/>
    </row>
    <row r="66" spans="1:6" x14ac:dyDescent="0.35">
      <c r="A66" s="68" t="s">
        <v>95</v>
      </c>
      <c r="B66" s="70"/>
      <c r="C66" s="40"/>
      <c r="D66" s="72" t="s">
        <v>96</v>
      </c>
      <c r="E66" s="70"/>
      <c r="F66" s="21">
        <f>C66*2</f>
        <v>0</v>
      </c>
    </row>
    <row r="67" spans="1:6" x14ac:dyDescent="0.35">
      <c r="A67" s="106" t="s">
        <v>97</v>
      </c>
      <c r="B67" s="55"/>
      <c r="C67" s="107"/>
      <c r="D67" s="107"/>
      <c r="E67" s="35" t="s">
        <v>87</v>
      </c>
      <c r="F67" s="21">
        <f>IF(SUM(F61:F66)&lt;100,0,SUM(F61:F66))</f>
        <v>0</v>
      </c>
    </row>
    <row r="68" spans="1:6" ht="15" thickBot="1" x14ac:dyDescent="0.4">
      <c r="A68" s="56" t="s">
        <v>98</v>
      </c>
      <c r="B68" s="57"/>
      <c r="C68" s="57"/>
      <c r="D68" s="57"/>
      <c r="E68" s="58"/>
      <c r="F68" s="41">
        <f>F67*C14</f>
        <v>0</v>
      </c>
    </row>
    <row r="69" spans="1:6" ht="15" thickTop="1" x14ac:dyDescent="0.35"/>
  </sheetData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B51"/>
    <mergeCell ref="A52:D52"/>
    <mergeCell ref="A53:F53"/>
    <mergeCell ref="A54:D54"/>
    <mergeCell ref="A55:D55"/>
    <mergeCell ref="A56:D56"/>
    <mergeCell ref="A57:D57"/>
    <mergeCell ref="A58:D58"/>
    <mergeCell ref="A59:D59"/>
    <mergeCell ref="A67:D67"/>
    <mergeCell ref="A68:E68"/>
    <mergeCell ref="A61:D61"/>
    <mergeCell ref="A62:F62"/>
    <mergeCell ref="A63:E63"/>
    <mergeCell ref="A64:E64"/>
    <mergeCell ref="A65:F65"/>
    <mergeCell ref="A66:B66"/>
    <mergeCell ref="D66:E66"/>
  </mergeCells>
  <conditionalFormatting sqref="B5:C5">
    <cfRule type="containsText" dxfId="133" priority="60" operator="containsText" text="&quot;">
      <formula>NOT(ISERROR(SEARCH("""",B5)))</formula>
    </cfRule>
  </conditionalFormatting>
  <conditionalFormatting sqref="B6:C6">
    <cfRule type="containsText" dxfId="132" priority="59" operator="containsText" text="&quot;">
      <formula>NOT(ISERROR(SEARCH("""",B6)))</formula>
    </cfRule>
  </conditionalFormatting>
  <conditionalFormatting sqref="E6:F6">
    <cfRule type="containsText" dxfId="131" priority="58" operator="containsText" text="&quot;">
      <formula>NOT(ISERROR(SEARCH("""",E6)))</formula>
    </cfRule>
  </conditionalFormatting>
  <conditionalFormatting sqref="E7:F7">
    <cfRule type="containsText" dxfId="130" priority="57" operator="containsText" text="&quot;">
      <formula>NOT(ISERROR(SEARCH("""",E7)))</formula>
    </cfRule>
  </conditionalFormatting>
  <conditionalFormatting sqref="E5:F5">
    <cfRule type="containsText" dxfId="129" priority="28" operator="containsText" text="&quot;">
      <formula>NOT(ISERROR(SEARCH("""",E5)))</formula>
    </cfRule>
  </conditionalFormatting>
  <conditionalFormatting sqref="A2:F2">
    <cfRule type="containsText" dxfId="128" priority="27" operator="containsText" text="&quot;">
      <formula>NOT(ISERROR(SEARCH("""",A2)))</formula>
    </cfRule>
  </conditionalFormatting>
  <conditionalFormatting sqref="B10:B12">
    <cfRule type="containsText" dxfId="127" priority="26" operator="containsText" text="&quot;">
      <formula>NOT(ISERROR(SEARCH("""",B10)))</formula>
    </cfRule>
  </conditionalFormatting>
  <conditionalFormatting sqref="D10:D12">
    <cfRule type="containsText" dxfId="126" priority="25" operator="containsText" text="&quot;">
      <formula>NOT(ISERROR(SEARCH("""",D10)))</formula>
    </cfRule>
  </conditionalFormatting>
  <conditionalFormatting sqref="F10">
    <cfRule type="containsText" dxfId="125" priority="24" operator="containsText" text="&quot;">
      <formula>NOT(ISERROR(SEARCH("""",F10)))</formula>
    </cfRule>
  </conditionalFormatting>
  <conditionalFormatting sqref="D17:D26">
    <cfRule type="containsText" dxfId="124" priority="23" operator="containsText" text="&quot;">
      <formula>NOT(ISERROR(SEARCH("""",D17)))</formula>
    </cfRule>
  </conditionalFormatting>
  <conditionalFormatting sqref="D49">
    <cfRule type="containsText" dxfId="123" priority="22" operator="containsText" text="&quot;">
      <formula>NOT(ISERROR(SEARCH("""",D49)))</formula>
    </cfRule>
  </conditionalFormatting>
  <conditionalFormatting sqref="D51">
    <cfRule type="containsText" dxfId="122" priority="21" operator="containsText" text="&quot;">
      <formula>NOT(ISERROR(SEARCH("""",D51)))</formula>
    </cfRule>
  </conditionalFormatting>
  <conditionalFormatting sqref="C17">
    <cfRule type="containsText" dxfId="121" priority="20" operator="containsText" text="&quot;">
      <formula>NOT(ISERROR(SEARCH("""",C17)))</formula>
    </cfRule>
  </conditionalFormatting>
  <conditionalFormatting sqref="C27">
    <cfRule type="containsText" dxfId="120" priority="13" operator="containsText" text="&quot;">
      <formula>NOT(ISERROR(SEARCH("""",C27)))</formula>
    </cfRule>
  </conditionalFormatting>
  <conditionalFormatting sqref="C29">
    <cfRule type="containsText" dxfId="119" priority="11" operator="containsText" text="&quot;">
      <formula>NOT(ISERROR(SEARCH("""",C29)))</formula>
    </cfRule>
  </conditionalFormatting>
  <conditionalFormatting sqref="C30">
    <cfRule type="containsText" dxfId="118" priority="9" operator="containsText" text="&quot;">
      <formula>NOT(ISERROR(SEARCH("""",C30)))</formula>
    </cfRule>
  </conditionalFormatting>
  <conditionalFormatting sqref="C19">
    <cfRule type="containsText" dxfId="117" priority="19" operator="containsText" text="&quot;">
      <formula>NOT(ISERROR(SEARCH("""",C19)))</formula>
    </cfRule>
  </conditionalFormatting>
  <conditionalFormatting sqref="C20">
    <cfRule type="containsText" dxfId="116" priority="18" operator="containsText" text="&quot;">
      <formula>NOT(ISERROR(SEARCH("""",C20)))</formula>
    </cfRule>
  </conditionalFormatting>
  <conditionalFormatting sqref="C21">
    <cfRule type="containsText" dxfId="115" priority="17" operator="containsText" text="&quot;">
      <formula>NOT(ISERROR(SEARCH("""",C21)))</formula>
    </cfRule>
  </conditionalFormatting>
  <conditionalFormatting sqref="C23">
    <cfRule type="containsText" dxfId="114" priority="16" operator="containsText" text="&quot;">
      <formula>NOT(ISERROR(SEARCH("""",C23)))</formula>
    </cfRule>
  </conditionalFormatting>
  <conditionalFormatting sqref="C25">
    <cfRule type="containsText" dxfId="113" priority="15" operator="containsText" text="&quot;">
      <formula>NOT(ISERROR(SEARCH("""",C25)))</formula>
    </cfRule>
  </conditionalFormatting>
  <conditionalFormatting sqref="C26">
    <cfRule type="containsText" dxfId="112" priority="14" operator="containsText" text="&quot;">
      <formula>NOT(ISERROR(SEARCH("""",C26)))</formula>
    </cfRule>
  </conditionalFormatting>
  <conditionalFormatting sqref="C28">
    <cfRule type="containsText" dxfId="111" priority="12" operator="containsText" text="&quot;">
      <formula>NOT(ISERROR(SEARCH("""",C28)))</formula>
    </cfRule>
  </conditionalFormatting>
  <conditionalFormatting sqref="C37">
    <cfRule type="containsText" dxfId="110" priority="10" operator="containsText" text="&quot;">
      <formula>NOT(ISERROR(SEARCH("""",C37)))</formula>
    </cfRule>
  </conditionalFormatting>
  <conditionalFormatting sqref="C42">
    <cfRule type="containsText" dxfId="109" priority="7" operator="containsText" text="&quot;">
      <formula>NOT(ISERROR(SEARCH("""",C42)))</formula>
    </cfRule>
  </conditionalFormatting>
  <conditionalFormatting sqref="C31">
    <cfRule type="containsText" dxfId="108" priority="8" operator="containsText" text="&quot;">
      <formula>NOT(ISERROR(SEARCH("""",C31)))</formula>
    </cfRule>
  </conditionalFormatting>
  <conditionalFormatting sqref="C39">
    <cfRule type="containsText" dxfId="107" priority="6" operator="containsText" text="&quot;">
      <formula>NOT(ISERROR(SEARCH("""",C39)))</formula>
    </cfRule>
  </conditionalFormatting>
  <conditionalFormatting sqref="C40">
    <cfRule type="containsText" dxfId="106" priority="5" operator="containsText" text="&quot;">
      <formula>NOT(ISERROR(SEARCH("""",C40)))</formula>
    </cfRule>
  </conditionalFormatting>
  <conditionalFormatting sqref="C45">
    <cfRule type="containsText" dxfId="105" priority="4" operator="containsText" text="&quot;">
      <formula>NOT(ISERROR(SEARCH("""",C45)))</formula>
    </cfRule>
  </conditionalFormatting>
  <conditionalFormatting sqref="C50">
    <cfRule type="containsText" dxfId="104" priority="3" operator="containsText" text="&quot;">
      <formula>NOT(ISERROR(SEARCH("""",C50)))</formula>
    </cfRule>
  </conditionalFormatting>
  <conditionalFormatting sqref="C34">
    <cfRule type="containsText" dxfId="103" priority="2" operator="containsText" text="&quot;">
      <formula>NOT(ISERROR(SEARCH("""",C34)))</formula>
    </cfRule>
  </conditionalFormatting>
  <conditionalFormatting sqref="C35">
    <cfRule type="containsText" dxfId="102" priority="1" operator="containsText" text="&quot;">
      <formula>NOT(ISERROR(SEARCH("""",C35)))</formula>
    </cfRule>
  </conditionalFormatting>
  <dataValidations count="3">
    <dataValidation allowBlank="1" showInputMessage="1" showErrorMessage="1" error="Only Yes or No may be entered." sqref="E59"/>
    <dataValidation allowBlank="1" showInputMessage="1" showErrorMessage="1" error="Only one vehicle configuration may be used on each spreadsheet." sqref="E12 E6:E7"/>
    <dataValidation type="list" allowBlank="1" showInputMessage="1" showErrorMessage="1" error="Only Yes or No may be entered." sqref="E17:E51">
      <formula1>"Yes, No"</formula1>
    </dataValidation>
  </dataValidations>
  <pageMargins left="0.7" right="0.7" top="0.75" bottom="0.75" header="0.3" footer="0.3"/>
  <pageSetup scale="91" fitToHeight="0" orientation="portrait" r:id="rId1"/>
  <headerFooter>
    <oddHeader>&amp;R5/24/2023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view="pageLayout" zoomScaleNormal="100" workbookViewId="0">
      <selection activeCell="A2" sqref="A2:F2"/>
    </sheetView>
  </sheetViews>
  <sheetFormatPr defaultRowHeight="14.5" x14ac:dyDescent="0.35"/>
  <cols>
    <col min="1" max="6" width="16.6328125" customWidth="1"/>
  </cols>
  <sheetData>
    <row r="1" spans="1:6" ht="19.5" thickTop="1" thickBot="1" x14ac:dyDescent="0.5">
      <c r="A1" s="116" t="s">
        <v>0</v>
      </c>
      <c r="B1" s="117"/>
      <c r="C1" s="118"/>
      <c r="D1" s="118"/>
      <c r="E1" s="118"/>
      <c r="F1" s="119"/>
    </row>
    <row r="2" spans="1:6" ht="26" thickTop="1" thickBot="1" x14ac:dyDescent="0.55000000000000004">
      <c r="A2" s="130" t="s">
        <v>109</v>
      </c>
      <c r="B2" s="131"/>
      <c r="C2" s="131"/>
      <c r="D2" s="131"/>
      <c r="E2" s="131"/>
      <c r="F2" s="132"/>
    </row>
    <row r="3" spans="1:6" ht="15" thickBot="1" x14ac:dyDescent="0.4">
      <c r="A3" s="1" t="s">
        <v>2</v>
      </c>
      <c r="B3" s="95">
        <v>4400020914</v>
      </c>
      <c r="C3" s="96"/>
      <c r="D3" s="2" t="s">
        <v>3</v>
      </c>
      <c r="E3" s="95" t="s">
        <v>4</v>
      </c>
      <c r="F3" s="97"/>
    </row>
    <row r="4" spans="1:6" ht="21.5" thickBot="1" x14ac:dyDescent="0.55000000000000004">
      <c r="A4" s="62" t="s">
        <v>5</v>
      </c>
      <c r="B4" s="63"/>
      <c r="C4" s="63"/>
      <c r="D4" s="63"/>
      <c r="E4" s="63"/>
      <c r="F4" s="64"/>
    </row>
    <row r="5" spans="1:6" ht="15" thickBot="1" x14ac:dyDescent="0.4">
      <c r="A5" s="3" t="s">
        <v>6</v>
      </c>
      <c r="B5" s="100" t="s">
        <v>7</v>
      </c>
      <c r="C5" s="123"/>
      <c r="D5" s="7" t="s">
        <v>16</v>
      </c>
      <c r="E5" s="133" t="s">
        <v>110</v>
      </c>
      <c r="F5" s="134"/>
    </row>
    <row r="6" spans="1:6" x14ac:dyDescent="0.35">
      <c r="A6" s="5" t="s">
        <v>10</v>
      </c>
      <c r="B6" s="100" t="s">
        <v>11</v>
      </c>
      <c r="C6" s="123"/>
      <c r="D6" s="6"/>
      <c r="E6" s="100"/>
      <c r="F6" s="123"/>
    </row>
    <row r="7" spans="1:6" ht="15" thickBot="1" x14ac:dyDescent="0.4">
      <c r="A7" s="5" t="s">
        <v>14</v>
      </c>
      <c r="B7" s="102" t="s">
        <v>15</v>
      </c>
      <c r="C7" s="126"/>
      <c r="D7" s="7"/>
      <c r="E7" s="124"/>
      <c r="F7" s="125"/>
    </row>
    <row r="8" spans="1:6" ht="21.5" thickBot="1" x14ac:dyDescent="0.55000000000000004">
      <c r="A8" s="62" t="s">
        <v>18</v>
      </c>
      <c r="B8" s="63"/>
      <c r="C8" s="63"/>
      <c r="D8" s="63"/>
      <c r="E8" s="63"/>
      <c r="F8" s="64"/>
    </row>
    <row r="9" spans="1:6" x14ac:dyDescent="0.35">
      <c r="A9" s="8" t="s">
        <v>19</v>
      </c>
      <c r="B9" s="9" t="s">
        <v>20</v>
      </c>
      <c r="C9" s="9" t="s">
        <v>19</v>
      </c>
      <c r="D9" s="9" t="s">
        <v>20</v>
      </c>
      <c r="E9" s="9" t="s">
        <v>19</v>
      </c>
      <c r="F9" s="10" t="s">
        <v>20</v>
      </c>
    </row>
    <row r="10" spans="1:6" x14ac:dyDescent="0.35">
      <c r="A10" s="11" t="s">
        <v>21</v>
      </c>
      <c r="B10" s="48">
        <v>360000</v>
      </c>
      <c r="C10" s="31" t="s">
        <v>22</v>
      </c>
      <c r="D10" s="48">
        <v>360000</v>
      </c>
      <c r="E10" s="43" t="s">
        <v>23</v>
      </c>
      <c r="F10" s="48">
        <v>359000</v>
      </c>
    </row>
    <row r="11" spans="1:6" x14ac:dyDescent="0.35">
      <c r="A11" s="11" t="s">
        <v>24</v>
      </c>
      <c r="B11" s="48">
        <v>360000</v>
      </c>
      <c r="C11" s="31" t="s">
        <v>25</v>
      </c>
      <c r="D11" s="48">
        <v>359000</v>
      </c>
      <c r="E11" s="44"/>
      <c r="F11" s="45"/>
    </row>
    <row r="12" spans="1:6" ht="15" thickBot="1" x14ac:dyDescent="0.4">
      <c r="A12" s="17" t="s">
        <v>26</v>
      </c>
      <c r="B12" s="48">
        <v>360000</v>
      </c>
      <c r="C12" s="31" t="s">
        <v>27</v>
      </c>
      <c r="D12" s="48">
        <v>359000</v>
      </c>
      <c r="E12" s="46"/>
      <c r="F12" s="47"/>
    </row>
    <row r="13" spans="1:6" ht="21.5" thickBot="1" x14ac:dyDescent="0.55000000000000004">
      <c r="A13" s="62" t="s">
        <v>28</v>
      </c>
      <c r="B13" s="63"/>
      <c r="C13" s="63"/>
      <c r="D13" s="63"/>
      <c r="E13" s="63"/>
      <c r="F13" s="64"/>
    </row>
    <row r="14" spans="1:6" ht="15" thickBot="1" x14ac:dyDescent="0.4">
      <c r="A14" s="113" t="s">
        <v>29</v>
      </c>
      <c r="B14" s="114"/>
      <c r="C14" s="20"/>
      <c r="D14" s="115" t="s">
        <v>30</v>
      </c>
      <c r="E14" s="114"/>
      <c r="F14" s="21">
        <f>IF(C14=0,0,IF(C14&gt;50,F10,IF(C14&gt;40,D12,IF(C14&gt;30,D11,IF(C14&gt;20,D10,IF(C14&gt;10,B12,IF(C14&gt;5,B11,B10)))))))</f>
        <v>0</v>
      </c>
    </row>
    <row r="15" spans="1:6" ht="21.5" thickBot="1" x14ac:dyDescent="0.55000000000000004">
      <c r="A15" s="62" t="s">
        <v>31</v>
      </c>
      <c r="B15" s="63"/>
      <c r="C15" s="63"/>
      <c r="D15" s="63"/>
      <c r="E15" s="63"/>
      <c r="F15" s="64"/>
    </row>
    <row r="16" spans="1:6" x14ac:dyDescent="0.35">
      <c r="A16" s="110" t="s">
        <v>32</v>
      </c>
      <c r="B16" s="112"/>
      <c r="C16" s="22" t="s">
        <v>33</v>
      </c>
      <c r="D16" s="22" t="s">
        <v>34</v>
      </c>
      <c r="E16" s="22" t="s">
        <v>35</v>
      </c>
      <c r="F16" s="23" t="s">
        <v>36</v>
      </c>
    </row>
    <row r="17" spans="1:6" x14ac:dyDescent="0.35">
      <c r="A17" s="73" t="s">
        <v>101</v>
      </c>
      <c r="B17" s="74"/>
      <c r="C17" s="24" t="s">
        <v>38</v>
      </c>
      <c r="D17" s="25" t="s">
        <v>39</v>
      </c>
      <c r="E17" s="26"/>
      <c r="F17" s="21">
        <f t="shared" ref="F17:F41" si="0">IF(E17="Yes",$D17,0)</f>
        <v>0</v>
      </c>
    </row>
    <row r="18" spans="1:6" x14ac:dyDescent="0.35">
      <c r="A18" s="73" t="s">
        <v>40</v>
      </c>
      <c r="B18" s="74"/>
      <c r="C18" s="24" t="s">
        <v>38</v>
      </c>
      <c r="D18" s="25" t="s">
        <v>39</v>
      </c>
      <c r="E18" s="26"/>
      <c r="F18" s="21">
        <f t="shared" si="0"/>
        <v>0</v>
      </c>
    </row>
    <row r="19" spans="1:6" x14ac:dyDescent="0.35">
      <c r="A19" s="73" t="s">
        <v>41</v>
      </c>
      <c r="B19" s="74"/>
      <c r="C19" s="27" t="s">
        <v>42</v>
      </c>
      <c r="D19" s="25">
        <v>465.6</v>
      </c>
      <c r="E19" s="26"/>
      <c r="F19" s="21">
        <f t="shared" si="0"/>
        <v>0</v>
      </c>
    </row>
    <row r="20" spans="1:6" x14ac:dyDescent="0.35">
      <c r="A20" s="73" t="s">
        <v>43</v>
      </c>
      <c r="B20" s="74"/>
      <c r="C20" s="27" t="s">
        <v>44</v>
      </c>
      <c r="D20" s="25">
        <v>328.2</v>
      </c>
      <c r="E20" s="26"/>
      <c r="F20" s="21">
        <f t="shared" si="0"/>
        <v>0</v>
      </c>
    </row>
    <row r="21" spans="1:6" x14ac:dyDescent="0.35">
      <c r="A21" s="73" t="s">
        <v>45</v>
      </c>
      <c r="B21" s="74"/>
      <c r="C21" s="27" t="s">
        <v>46</v>
      </c>
      <c r="D21" s="25">
        <v>328.8</v>
      </c>
      <c r="E21" s="26"/>
      <c r="F21" s="21">
        <f t="shared" si="0"/>
        <v>0</v>
      </c>
    </row>
    <row r="22" spans="1:6" x14ac:dyDescent="0.35">
      <c r="A22" s="73" t="s">
        <v>47</v>
      </c>
      <c r="B22" s="74"/>
      <c r="C22" s="50" t="s">
        <v>112</v>
      </c>
      <c r="D22" s="25">
        <v>395.4</v>
      </c>
      <c r="E22" s="26"/>
      <c r="F22" s="21">
        <f t="shared" si="0"/>
        <v>0</v>
      </c>
    </row>
    <row r="23" spans="1:6" ht="38.5" x14ac:dyDescent="0.35">
      <c r="A23" s="73" t="s">
        <v>50</v>
      </c>
      <c r="B23" s="74"/>
      <c r="C23" s="51" t="s">
        <v>113</v>
      </c>
      <c r="D23" s="25">
        <v>168</v>
      </c>
      <c r="E23" s="26"/>
      <c r="F23" s="21">
        <f t="shared" si="0"/>
        <v>0</v>
      </c>
    </row>
    <row r="24" spans="1:6" x14ac:dyDescent="0.35">
      <c r="A24" s="73" t="s">
        <v>51</v>
      </c>
      <c r="B24" s="74"/>
      <c r="C24" s="27" t="s">
        <v>52</v>
      </c>
      <c r="D24" s="25">
        <v>130.19999999999999</v>
      </c>
      <c r="E24" s="26"/>
      <c r="F24" s="21">
        <f t="shared" si="0"/>
        <v>0</v>
      </c>
    </row>
    <row r="25" spans="1:6" x14ac:dyDescent="0.35">
      <c r="A25" s="73" t="s">
        <v>53</v>
      </c>
      <c r="B25" s="74"/>
      <c r="C25" s="27" t="s">
        <v>54</v>
      </c>
      <c r="D25" s="28">
        <v>24.6</v>
      </c>
      <c r="E25" s="26"/>
      <c r="F25" s="21">
        <f t="shared" si="0"/>
        <v>0</v>
      </c>
    </row>
    <row r="26" spans="1:6" x14ac:dyDescent="0.35">
      <c r="A26" s="73" t="s">
        <v>55</v>
      </c>
      <c r="B26" s="74"/>
      <c r="C26" s="27" t="s">
        <v>56</v>
      </c>
      <c r="D26" s="30">
        <v>442.2</v>
      </c>
      <c r="E26" s="26"/>
      <c r="F26" s="21">
        <f t="shared" si="0"/>
        <v>0</v>
      </c>
    </row>
    <row r="27" spans="1:6" x14ac:dyDescent="0.35">
      <c r="A27" s="73" t="s">
        <v>124</v>
      </c>
      <c r="B27" s="74"/>
      <c r="C27" s="27" t="s">
        <v>122</v>
      </c>
      <c r="D27" s="29">
        <v>60000</v>
      </c>
      <c r="E27" s="26"/>
      <c r="F27" s="21">
        <f t="shared" si="0"/>
        <v>0</v>
      </c>
    </row>
    <row r="28" spans="1:6" x14ac:dyDescent="0.35">
      <c r="A28" s="73" t="s">
        <v>60</v>
      </c>
      <c r="B28" s="74"/>
      <c r="C28" s="27" t="s">
        <v>61</v>
      </c>
      <c r="D28" s="30">
        <v>119.4</v>
      </c>
      <c r="E28" s="26"/>
      <c r="F28" s="21">
        <f t="shared" si="0"/>
        <v>0</v>
      </c>
    </row>
    <row r="29" spans="1:6" x14ac:dyDescent="0.35">
      <c r="A29" s="73" t="s">
        <v>62</v>
      </c>
      <c r="B29" s="74"/>
      <c r="C29" s="31" t="s">
        <v>38</v>
      </c>
      <c r="D29" s="30" t="s">
        <v>39</v>
      </c>
      <c r="E29" s="26"/>
      <c r="F29" s="21">
        <f t="shared" si="0"/>
        <v>0</v>
      </c>
    </row>
    <row r="30" spans="1:6" x14ac:dyDescent="0.35">
      <c r="A30" s="73" t="s">
        <v>102</v>
      </c>
      <c r="B30" s="74"/>
      <c r="C30" s="31" t="s">
        <v>38</v>
      </c>
      <c r="D30" s="30" t="s">
        <v>39</v>
      </c>
      <c r="E30" s="26"/>
      <c r="F30" s="21">
        <f t="shared" si="0"/>
        <v>0</v>
      </c>
    </row>
    <row r="31" spans="1:6" x14ac:dyDescent="0.35">
      <c r="A31" s="73" t="s">
        <v>68</v>
      </c>
      <c r="B31" s="74"/>
      <c r="C31" s="50" t="s">
        <v>116</v>
      </c>
      <c r="D31" s="30">
        <v>790.2</v>
      </c>
      <c r="E31" s="26"/>
      <c r="F31" s="21">
        <f t="shared" si="0"/>
        <v>0</v>
      </c>
    </row>
    <row r="32" spans="1:6" x14ac:dyDescent="0.35">
      <c r="A32" s="73" t="s">
        <v>74</v>
      </c>
      <c r="B32" s="74"/>
      <c r="C32" s="27" t="s">
        <v>38</v>
      </c>
      <c r="D32" s="30" t="s">
        <v>39</v>
      </c>
      <c r="E32" s="26"/>
      <c r="F32" s="21">
        <f t="shared" si="0"/>
        <v>0</v>
      </c>
    </row>
    <row r="33" spans="1:6" x14ac:dyDescent="0.35">
      <c r="A33" s="73" t="s">
        <v>75</v>
      </c>
      <c r="B33" s="74"/>
      <c r="C33" s="31" t="s">
        <v>38</v>
      </c>
      <c r="D33" s="30" t="s">
        <v>39</v>
      </c>
      <c r="E33" s="26"/>
      <c r="F33" s="21">
        <f t="shared" si="0"/>
        <v>0</v>
      </c>
    </row>
    <row r="34" spans="1:6" x14ac:dyDescent="0.35">
      <c r="A34" s="73" t="s">
        <v>77</v>
      </c>
      <c r="B34" s="74"/>
      <c r="C34" s="31" t="s">
        <v>38</v>
      </c>
      <c r="D34" s="30" t="s">
        <v>39</v>
      </c>
      <c r="E34" s="26"/>
      <c r="F34" s="21">
        <f t="shared" si="0"/>
        <v>0</v>
      </c>
    </row>
    <row r="35" spans="1:6" x14ac:dyDescent="0.35">
      <c r="A35" s="73" t="s">
        <v>78</v>
      </c>
      <c r="B35" s="74"/>
      <c r="C35" s="31" t="s">
        <v>38</v>
      </c>
      <c r="D35" s="30" t="s">
        <v>39</v>
      </c>
      <c r="E35" s="26"/>
      <c r="F35" s="21">
        <f t="shared" si="0"/>
        <v>0</v>
      </c>
    </row>
    <row r="36" spans="1:6" x14ac:dyDescent="0.35">
      <c r="A36" s="73" t="s">
        <v>79</v>
      </c>
      <c r="B36" s="74"/>
      <c r="C36" s="27" t="s">
        <v>118</v>
      </c>
      <c r="D36" s="30">
        <v>803.2</v>
      </c>
      <c r="E36" s="26"/>
      <c r="F36" s="21">
        <f t="shared" si="0"/>
        <v>0</v>
      </c>
    </row>
    <row r="37" spans="1:6" x14ac:dyDescent="0.35">
      <c r="A37" s="73" t="s">
        <v>80</v>
      </c>
      <c r="B37" s="74"/>
      <c r="C37" s="31" t="s">
        <v>38</v>
      </c>
      <c r="D37" s="30" t="s">
        <v>39</v>
      </c>
      <c r="E37" s="26"/>
      <c r="F37" s="21">
        <f t="shared" si="0"/>
        <v>0</v>
      </c>
    </row>
    <row r="38" spans="1:6" x14ac:dyDescent="0.35">
      <c r="A38" s="73" t="s">
        <v>103</v>
      </c>
      <c r="B38" s="74"/>
      <c r="C38" s="27" t="s">
        <v>123</v>
      </c>
      <c r="D38" s="29">
        <v>29960</v>
      </c>
      <c r="E38" s="26"/>
      <c r="F38" s="21">
        <f t="shared" si="0"/>
        <v>0</v>
      </c>
    </row>
    <row r="39" spans="1:6" x14ac:dyDescent="0.35">
      <c r="A39" s="73" t="s">
        <v>82</v>
      </c>
      <c r="B39" s="74"/>
      <c r="C39" s="31" t="s">
        <v>38</v>
      </c>
      <c r="D39" s="34" t="s">
        <v>39</v>
      </c>
      <c r="E39" s="26"/>
      <c r="F39" s="21">
        <f t="shared" si="0"/>
        <v>0</v>
      </c>
    </row>
    <row r="40" spans="1:6" x14ac:dyDescent="0.35">
      <c r="A40" s="73" t="s">
        <v>104</v>
      </c>
      <c r="B40" s="74"/>
      <c r="C40" s="27" t="s">
        <v>61</v>
      </c>
      <c r="D40" s="30">
        <v>119.4</v>
      </c>
      <c r="E40" s="26"/>
      <c r="F40" s="21">
        <f t="shared" si="0"/>
        <v>0</v>
      </c>
    </row>
    <row r="41" spans="1:6" x14ac:dyDescent="0.35">
      <c r="A41" s="73" t="s">
        <v>85</v>
      </c>
      <c r="B41" s="74"/>
      <c r="C41" s="31" t="s">
        <v>38</v>
      </c>
      <c r="D41" s="34" t="s">
        <v>39</v>
      </c>
      <c r="E41" s="26"/>
      <c r="F41" s="21">
        <f t="shared" si="0"/>
        <v>0</v>
      </c>
    </row>
    <row r="42" spans="1:6" ht="15" thickBot="1" x14ac:dyDescent="0.4">
      <c r="A42" s="106" t="s">
        <v>86</v>
      </c>
      <c r="B42" s="55"/>
      <c r="C42" s="107"/>
      <c r="D42" s="107"/>
      <c r="E42" s="35" t="s">
        <v>87</v>
      </c>
      <c r="F42" s="36">
        <f>IF(C14=0,0,SUM(F14,F17:F41))</f>
        <v>0</v>
      </c>
    </row>
    <row r="43" spans="1:6" ht="21.5" thickBot="1" x14ac:dyDescent="0.55000000000000004">
      <c r="A43" s="62" t="s">
        <v>88</v>
      </c>
      <c r="B43" s="63"/>
      <c r="C43" s="63"/>
      <c r="D43" s="63"/>
      <c r="E43" s="63"/>
      <c r="F43" s="64"/>
    </row>
    <row r="44" spans="1:6" x14ac:dyDescent="0.35">
      <c r="A44" s="110" t="s">
        <v>32</v>
      </c>
      <c r="B44" s="111"/>
      <c r="C44" s="111"/>
      <c r="D44" s="112"/>
      <c r="E44" s="22" t="s">
        <v>33</v>
      </c>
      <c r="F44" s="23" t="s">
        <v>34</v>
      </c>
    </row>
    <row r="45" spans="1:6" ht="18.5" x14ac:dyDescent="0.45">
      <c r="A45" s="78"/>
      <c r="B45" s="79"/>
      <c r="C45" s="79"/>
      <c r="D45" s="80"/>
      <c r="E45" s="37"/>
      <c r="F45" s="38"/>
    </row>
    <row r="46" spans="1:6" ht="18.5" x14ac:dyDescent="0.45">
      <c r="A46" s="78"/>
      <c r="B46" s="79"/>
      <c r="C46" s="79"/>
      <c r="D46" s="80"/>
      <c r="E46" s="37"/>
      <c r="F46" s="38"/>
    </row>
    <row r="47" spans="1:6" ht="18.5" x14ac:dyDescent="0.45">
      <c r="A47" s="78"/>
      <c r="B47" s="79"/>
      <c r="C47" s="79"/>
      <c r="D47" s="80"/>
      <c r="E47" s="37"/>
      <c r="F47" s="38"/>
    </row>
    <row r="48" spans="1:6" ht="18.5" x14ac:dyDescent="0.45">
      <c r="A48" s="78"/>
      <c r="B48" s="79"/>
      <c r="C48" s="79"/>
      <c r="D48" s="80"/>
      <c r="E48" s="37"/>
      <c r="F48" s="38"/>
    </row>
    <row r="49" spans="1:6" x14ac:dyDescent="0.35">
      <c r="A49" s="81"/>
      <c r="B49" s="82"/>
      <c r="C49" s="82"/>
      <c r="D49" s="83"/>
      <c r="E49" s="26"/>
      <c r="F49" s="39"/>
    </row>
    <row r="50" spans="1:6" x14ac:dyDescent="0.35">
      <c r="A50" s="106" t="s">
        <v>89</v>
      </c>
      <c r="B50" s="55"/>
      <c r="C50" s="107"/>
      <c r="D50" s="107"/>
      <c r="E50" s="35" t="s">
        <v>87</v>
      </c>
      <c r="F50" s="36">
        <f>IF(SUM(F45:F49)&lt;=(F42*0.25),SUM(F45:F49),"ERROR")</f>
        <v>0</v>
      </c>
    </row>
    <row r="51" spans="1:6" ht="15" thickBot="1" x14ac:dyDescent="0.4">
      <c r="A51" s="106" t="s">
        <v>90</v>
      </c>
      <c r="B51" s="55"/>
      <c r="C51" s="107"/>
      <c r="D51" s="107"/>
      <c r="E51" s="35" t="s">
        <v>87</v>
      </c>
      <c r="F51" s="36">
        <f>IFERROR(SUM(F42+F50),"ERROR")</f>
        <v>0</v>
      </c>
    </row>
    <row r="52" spans="1:6" ht="21.5" thickBot="1" x14ac:dyDescent="0.55000000000000004">
      <c r="A52" s="62" t="s">
        <v>91</v>
      </c>
      <c r="B52" s="63"/>
      <c r="C52" s="63"/>
      <c r="D52" s="63"/>
      <c r="E52" s="63"/>
      <c r="F52" s="64"/>
    </row>
    <row r="53" spans="1:6" x14ac:dyDescent="0.35">
      <c r="A53" s="108" t="s">
        <v>92</v>
      </c>
      <c r="B53" s="70"/>
      <c r="C53" s="109"/>
      <c r="D53" s="109"/>
      <c r="E53" s="109"/>
      <c r="F53" s="36">
        <f>IFERROR(ROUND(0.005*F51,2),"ERROR")</f>
        <v>0</v>
      </c>
    </row>
    <row r="54" spans="1:6" x14ac:dyDescent="0.35">
      <c r="A54" s="108" t="s">
        <v>93</v>
      </c>
      <c r="B54" s="70"/>
      <c r="C54" s="109"/>
      <c r="D54" s="109"/>
      <c r="E54" s="109"/>
      <c r="F54" s="21">
        <v>30</v>
      </c>
    </row>
    <row r="55" spans="1:6" x14ac:dyDescent="0.35">
      <c r="A55" s="53" t="s">
        <v>94</v>
      </c>
      <c r="B55" s="54"/>
      <c r="C55" s="54"/>
      <c r="D55" s="54"/>
      <c r="E55" s="54"/>
      <c r="F55" s="71"/>
    </row>
    <row r="56" spans="1:6" x14ac:dyDescent="0.35">
      <c r="A56" s="68" t="s">
        <v>95</v>
      </c>
      <c r="B56" s="70"/>
      <c r="C56" s="40"/>
      <c r="D56" s="72" t="s">
        <v>96</v>
      </c>
      <c r="E56" s="70"/>
      <c r="F56" s="21">
        <f>C56*2</f>
        <v>0</v>
      </c>
    </row>
    <row r="57" spans="1:6" x14ac:dyDescent="0.35">
      <c r="A57" s="106" t="s">
        <v>97</v>
      </c>
      <c r="B57" s="55"/>
      <c r="C57" s="107"/>
      <c r="D57" s="107"/>
      <c r="E57" s="35" t="s">
        <v>87</v>
      </c>
      <c r="F57" s="21">
        <f>IF(SUM(F51:F56)&lt;100,0,SUM(F51:F56))</f>
        <v>0</v>
      </c>
    </row>
    <row r="58" spans="1:6" ht="15" thickBot="1" x14ac:dyDescent="0.4">
      <c r="A58" s="56" t="s">
        <v>98</v>
      </c>
      <c r="B58" s="57"/>
      <c r="C58" s="57"/>
      <c r="D58" s="57"/>
      <c r="E58" s="58"/>
      <c r="F58" s="41">
        <f>F57*C14</f>
        <v>0</v>
      </c>
    </row>
    <row r="59" spans="1:6" ht="15" thickTop="1" x14ac:dyDescent="0.35"/>
  </sheetData>
  <mergeCells count="60">
    <mergeCell ref="B5:C5"/>
    <mergeCell ref="E5:F5"/>
    <mergeCell ref="A1:F1"/>
    <mergeCell ref="A2:F2"/>
    <mergeCell ref="B3:C3"/>
    <mergeCell ref="E3:F3"/>
    <mergeCell ref="A4:F4"/>
    <mergeCell ref="A18:B18"/>
    <mergeCell ref="B6:C6"/>
    <mergeCell ref="E6:F6"/>
    <mergeCell ref="B7:C7"/>
    <mergeCell ref="E7:F7"/>
    <mergeCell ref="A8:F8"/>
    <mergeCell ref="A13:F13"/>
    <mergeCell ref="A14:B14"/>
    <mergeCell ref="D14:E14"/>
    <mergeCell ref="A15:F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42:D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54:E54"/>
    <mergeCell ref="A43:F43"/>
    <mergeCell ref="A44:D44"/>
    <mergeCell ref="A45:D45"/>
    <mergeCell ref="A46:D46"/>
    <mergeCell ref="A47:D47"/>
    <mergeCell ref="A48:D48"/>
    <mergeCell ref="A49:D49"/>
    <mergeCell ref="A50:D50"/>
    <mergeCell ref="A51:D51"/>
    <mergeCell ref="A52:F52"/>
    <mergeCell ref="A53:E53"/>
    <mergeCell ref="A55:F55"/>
    <mergeCell ref="A56:B56"/>
    <mergeCell ref="D56:E56"/>
    <mergeCell ref="A57:D57"/>
    <mergeCell ref="A58:E58"/>
  </mergeCells>
  <conditionalFormatting sqref="C17">
    <cfRule type="containsText" dxfId="101" priority="38" operator="containsText" text="&quot;">
      <formula>NOT(ISERROR(SEARCH("""",C17)))</formula>
    </cfRule>
  </conditionalFormatting>
  <conditionalFormatting sqref="D17">
    <cfRule type="containsText" dxfId="100" priority="37" operator="containsText" text="&quot;">
      <formula>NOT(ISERROR(SEARCH("""",D17)))</formula>
    </cfRule>
  </conditionalFormatting>
  <conditionalFormatting sqref="B5:C5">
    <cfRule type="containsText" dxfId="99" priority="36" operator="containsText" text="&quot;">
      <formula>NOT(ISERROR(SEARCH("""",B5)))</formula>
    </cfRule>
  </conditionalFormatting>
  <conditionalFormatting sqref="B6:C6">
    <cfRule type="containsText" dxfId="98" priority="35" operator="containsText" text="&quot;">
      <formula>NOT(ISERROR(SEARCH("""",B6)))</formula>
    </cfRule>
  </conditionalFormatting>
  <conditionalFormatting sqref="C28">
    <cfRule type="containsText" dxfId="97" priority="28" operator="containsText" text="&quot;">
      <formula>NOT(ISERROR(SEARCH("""",C28)))</formula>
    </cfRule>
  </conditionalFormatting>
  <conditionalFormatting sqref="E6:F6">
    <cfRule type="containsText" dxfId="96" priority="34" operator="containsText" text="&quot;">
      <formula>NOT(ISERROR(SEARCH("""",E6)))</formula>
    </cfRule>
  </conditionalFormatting>
  <conditionalFormatting sqref="C20">
    <cfRule type="containsText" dxfId="95" priority="32" operator="containsText" text="&quot;">
      <formula>NOT(ISERROR(SEARCH("""",C20)))</formula>
    </cfRule>
  </conditionalFormatting>
  <conditionalFormatting sqref="C19">
    <cfRule type="containsText" dxfId="94" priority="33" operator="containsText" text="&quot;">
      <formula>NOT(ISERROR(SEARCH("""",C19)))</formula>
    </cfRule>
  </conditionalFormatting>
  <conditionalFormatting sqref="C21">
    <cfRule type="containsText" dxfId="93" priority="31" operator="containsText" text="&quot;">
      <formula>NOT(ISERROR(SEARCH("""",C21)))</formula>
    </cfRule>
  </conditionalFormatting>
  <conditionalFormatting sqref="C24">
    <cfRule type="containsText" dxfId="92" priority="30" operator="containsText" text="&quot;">
      <formula>NOT(ISERROR(SEARCH("""",C24)))</formula>
    </cfRule>
  </conditionalFormatting>
  <conditionalFormatting sqref="C25">
    <cfRule type="containsText" dxfId="91" priority="29" operator="containsText" text="&quot;">
      <formula>NOT(ISERROR(SEARCH("""",C25)))</formula>
    </cfRule>
  </conditionalFormatting>
  <conditionalFormatting sqref="C32">
    <cfRule type="containsText" dxfId="90" priority="27" operator="containsText" text="&quot;">
      <formula>NOT(ISERROR(SEARCH("""",C32)))</formula>
    </cfRule>
  </conditionalFormatting>
  <conditionalFormatting sqref="D39">
    <cfRule type="containsText" dxfId="89" priority="26" operator="containsText" text="&quot;">
      <formula>NOT(ISERROR(SEARCH("""",D39)))</formula>
    </cfRule>
  </conditionalFormatting>
  <conditionalFormatting sqref="D41">
    <cfRule type="containsText" dxfId="88" priority="25" operator="containsText" text="&quot;">
      <formula>NOT(ISERROR(SEARCH("""",D41)))</formula>
    </cfRule>
  </conditionalFormatting>
  <conditionalFormatting sqref="C38">
    <cfRule type="containsText" dxfId="87" priority="24" operator="containsText" text="&quot;">
      <formula>NOT(ISERROR(SEARCH("""",C38)))</formula>
    </cfRule>
  </conditionalFormatting>
  <conditionalFormatting sqref="C18">
    <cfRule type="containsText" dxfId="86" priority="22" operator="containsText" text="&quot;">
      <formula>NOT(ISERROR(SEARCH("""",C18)))</formula>
    </cfRule>
  </conditionalFormatting>
  <conditionalFormatting sqref="D18">
    <cfRule type="containsText" dxfId="85" priority="21" operator="containsText" text="&quot;">
      <formula>NOT(ISERROR(SEARCH("""",D18)))</formula>
    </cfRule>
  </conditionalFormatting>
  <conditionalFormatting sqref="E7">
    <cfRule type="containsText" dxfId="84" priority="23" operator="containsText" text="&quot;">
      <formula>NOT(ISERROR(SEARCH("""",E7)))</formula>
    </cfRule>
  </conditionalFormatting>
  <conditionalFormatting sqref="C27">
    <cfRule type="containsText" dxfId="83" priority="20" operator="containsText" text="&quot;">
      <formula>NOT(ISERROR(SEARCH("""",C27)))</formula>
    </cfRule>
  </conditionalFormatting>
  <conditionalFormatting sqref="C40">
    <cfRule type="containsText" dxfId="82" priority="19" operator="containsText" text="&quot;">
      <formula>NOT(ISERROR(SEARCH("""",C40)))</formula>
    </cfRule>
  </conditionalFormatting>
  <conditionalFormatting sqref="A2:F2">
    <cfRule type="containsText" dxfId="81" priority="18" operator="containsText" text="&quot;">
      <formula>NOT(ISERROR(SEARCH("""",A2)))</formula>
    </cfRule>
  </conditionalFormatting>
  <conditionalFormatting sqref="E5:F5">
    <cfRule type="containsText" dxfId="80" priority="17" operator="containsText" text="&quot;">
      <formula>NOT(ISERROR(SEARCH("""",E5)))</formula>
    </cfRule>
  </conditionalFormatting>
  <conditionalFormatting sqref="D11:D12">
    <cfRule type="containsText" dxfId="79" priority="16" operator="containsText" text="&quot;">
      <formula>NOT(ISERROR(SEARCH("""",D11)))</formula>
    </cfRule>
  </conditionalFormatting>
  <conditionalFormatting sqref="B10:B12">
    <cfRule type="containsText" dxfId="78" priority="14" operator="containsText" text="&quot;">
      <formula>NOT(ISERROR(SEARCH("""",B10)))</formula>
    </cfRule>
  </conditionalFormatting>
  <conditionalFormatting sqref="D19">
    <cfRule type="containsText" dxfId="77" priority="11" operator="containsText" text="&quot;">
      <formula>NOT(ISERROR(SEARCH("""",D19)))</formula>
    </cfRule>
  </conditionalFormatting>
  <conditionalFormatting sqref="D20">
    <cfRule type="containsText" dxfId="76" priority="10" operator="containsText" text="&quot;">
      <formula>NOT(ISERROR(SEARCH("""",D20)))</formula>
    </cfRule>
  </conditionalFormatting>
  <conditionalFormatting sqref="D21">
    <cfRule type="containsText" dxfId="75" priority="9" operator="containsText" text="&quot;">
      <formula>NOT(ISERROR(SEARCH("""",D21)))</formula>
    </cfRule>
  </conditionalFormatting>
  <conditionalFormatting sqref="D22">
    <cfRule type="containsText" dxfId="74" priority="8" operator="containsText" text="&quot;">
      <formula>NOT(ISERROR(SEARCH("""",D22)))</formula>
    </cfRule>
  </conditionalFormatting>
  <conditionalFormatting sqref="D23">
    <cfRule type="containsText" dxfId="73" priority="7" operator="containsText" text="&quot;">
      <formula>NOT(ISERROR(SEARCH("""",D23)))</formula>
    </cfRule>
  </conditionalFormatting>
  <conditionalFormatting sqref="D24">
    <cfRule type="containsText" dxfId="72" priority="6" operator="containsText" text="&quot;">
      <formula>NOT(ISERROR(SEARCH("""",D24)))</formula>
    </cfRule>
  </conditionalFormatting>
  <conditionalFormatting sqref="D25">
    <cfRule type="containsText" dxfId="71" priority="5" operator="containsText" text="&quot;">
      <formula>NOT(ISERROR(SEARCH("""",D25)))</formula>
    </cfRule>
  </conditionalFormatting>
  <conditionalFormatting sqref="C26">
    <cfRule type="containsText" dxfId="70" priority="4" operator="containsText" text="&quot;">
      <formula>NOT(ISERROR(SEARCH("""",C26)))</formula>
    </cfRule>
  </conditionalFormatting>
  <conditionalFormatting sqref="C36">
    <cfRule type="containsText" dxfId="69" priority="3" operator="containsText" text="&quot;">
      <formula>NOT(ISERROR(SEARCH("""",C36)))</formula>
    </cfRule>
  </conditionalFormatting>
  <conditionalFormatting sqref="D10">
    <cfRule type="containsText" dxfId="68" priority="2" operator="containsText" text="&quot;">
      <formula>NOT(ISERROR(SEARCH("""",D10)))</formula>
    </cfRule>
  </conditionalFormatting>
  <conditionalFormatting sqref="F10">
    <cfRule type="containsText" dxfId="67" priority="1" operator="containsText" text="&quot;">
      <formula>NOT(ISERROR(SEARCH("""",F10)))</formula>
    </cfRule>
  </conditionalFormatting>
  <dataValidations count="3">
    <dataValidation type="list" allowBlank="1" showInputMessage="1" showErrorMessage="1" error="Only Yes or No may be entered." sqref="E17:E41">
      <formula1>"Yes, No"</formula1>
    </dataValidation>
    <dataValidation allowBlank="1" showInputMessage="1" showErrorMessage="1" error="Only Yes or No may be entered." sqref="E49"/>
    <dataValidation allowBlank="1" showInputMessage="1" showErrorMessage="1" error="Only one vehicle configuration may be used on each spreadsheet." sqref="E12 E5:E7"/>
  </dataValidations>
  <pageMargins left="0.7" right="0.7" top="0.75" bottom="0.75" header="0.3" footer="0.3"/>
  <pageSetup scale="91" fitToHeight="0" orientation="portrait" r:id="rId1"/>
  <headerFooter>
    <oddHeader>&amp;R5/24/2023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view="pageLayout" zoomScaleNormal="100" workbookViewId="0">
      <selection activeCell="A2" sqref="A2:F2"/>
    </sheetView>
  </sheetViews>
  <sheetFormatPr defaultRowHeight="14.5" x14ac:dyDescent="0.35"/>
  <cols>
    <col min="1" max="2" width="16.6328125" customWidth="1"/>
    <col min="3" max="3" width="16.1796875" customWidth="1"/>
    <col min="4" max="6" width="16.6328125" customWidth="1"/>
  </cols>
  <sheetData>
    <row r="1" spans="1:6" ht="19.5" thickTop="1" thickBot="1" x14ac:dyDescent="0.5">
      <c r="A1" s="116" t="s">
        <v>0</v>
      </c>
      <c r="B1" s="117"/>
      <c r="C1" s="118"/>
      <c r="D1" s="118"/>
      <c r="E1" s="118"/>
      <c r="F1" s="119"/>
    </row>
    <row r="2" spans="1:6" ht="26" thickTop="1" thickBot="1" x14ac:dyDescent="0.55000000000000004">
      <c r="A2" s="130" t="s">
        <v>108</v>
      </c>
      <c r="B2" s="131"/>
      <c r="C2" s="131"/>
      <c r="D2" s="131"/>
      <c r="E2" s="131"/>
      <c r="F2" s="132"/>
    </row>
    <row r="3" spans="1:6" ht="15" thickBot="1" x14ac:dyDescent="0.4">
      <c r="A3" s="1" t="s">
        <v>2</v>
      </c>
      <c r="B3" s="95">
        <v>4400020914</v>
      </c>
      <c r="C3" s="96"/>
      <c r="D3" s="2" t="s">
        <v>3</v>
      </c>
      <c r="E3" s="95" t="s">
        <v>4</v>
      </c>
      <c r="F3" s="97"/>
    </row>
    <row r="4" spans="1:6" ht="21.5" thickBot="1" x14ac:dyDescent="0.55000000000000004">
      <c r="A4" s="62" t="s">
        <v>5</v>
      </c>
      <c r="B4" s="63"/>
      <c r="C4" s="63"/>
      <c r="D4" s="63"/>
      <c r="E4" s="63"/>
      <c r="F4" s="64"/>
    </row>
    <row r="5" spans="1:6" x14ac:dyDescent="0.35">
      <c r="A5" s="3" t="s">
        <v>6</v>
      </c>
      <c r="B5" s="100" t="s">
        <v>7</v>
      </c>
      <c r="C5" s="123"/>
      <c r="D5" s="4" t="s">
        <v>8</v>
      </c>
      <c r="E5" s="124" t="s">
        <v>9</v>
      </c>
      <c r="F5" s="125"/>
    </row>
    <row r="6" spans="1:6" x14ac:dyDescent="0.35">
      <c r="A6" s="5" t="s">
        <v>10</v>
      </c>
      <c r="B6" s="100" t="s">
        <v>11</v>
      </c>
      <c r="C6" s="123"/>
      <c r="D6" s="6" t="s">
        <v>12</v>
      </c>
      <c r="E6" s="100" t="s">
        <v>13</v>
      </c>
      <c r="F6" s="123"/>
    </row>
    <row r="7" spans="1:6" ht="15" thickBot="1" x14ac:dyDescent="0.4">
      <c r="A7" s="5" t="s">
        <v>14</v>
      </c>
      <c r="B7" s="102" t="s">
        <v>15</v>
      </c>
      <c r="C7" s="126"/>
      <c r="D7" s="7" t="s">
        <v>16</v>
      </c>
      <c r="E7" s="100" t="s">
        <v>17</v>
      </c>
      <c r="F7" s="123"/>
    </row>
    <row r="8" spans="1:6" ht="21.5" thickBot="1" x14ac:dyDescent="0.55000000000000004">
      <c r="A8" s="62" t="s">
        <v>18</v>
      </c>
      <c r="B8" s="63"/>
      <c r="C8" s="63"/>
      <c r="D8" s="63"/>
      <c r="E8" s="63"/>
      <c r="F8" s="64"/>
    </row>
    <row r="9" spans="1:6" x14ac:dyDescent="0.35">
      <c r="A9" s="8" t="s">
        <v>19</v>
      </c>
      <c r="B9" s="9" t="s">
        <v>20</v>
      </c>
      <c r="C9" s="9" t="s">
        <v>19</v>
      </c>
      <c r="D9" s="9" t="s">
        <v>20</v>
      </c>
      <c r="E9" s="9" t="s">
        <v>19</v>
      </c>
      <c r="F9" s="10" t="s">
        <v>20</v>
      </c>
    </row>
    <row r="10" spans="1:6" x14ac:dyDescent="0.35">
      <c r="A10" s="11" t="s">
        <v>21</v>
      </c>
      <c r="B10" s="49">
        <v>104900</v>
      </c>
      <c r="C10" s="31" t="s">
        <v>22</v>
      </c>
      <c r="D10" s="49">
        <v>103900</v>
      </c>
      <c r="E10" s="43" t="s">
        <v>23</v>
      </c>
      <c r="F10" s="49">
        <v>103900</v>
      </c>
    </row>
    <row r="11" spans="1:6" x14ac:dyDescent="0.35">
      <c r="A11" s="11" t="s">
        <v>24</v>
      </c>
      <c r="B11" s="49">
        <v>104900</v>
      </c>
      <c r="C11" s="31" t="s">
        <v>25</v>
      </c>
      <c r="D11" s="49">
        <v>103900</v>
      </c>
      <c r="E11" s="44"/>
      <c r="F11" s="45"/>
    </row>
    <row r="12" spans="1:6" ht="15" thickBot="1" x14ac:dyDescent="0.4">
      <c r="A12" s="17" t="s">
        <v>26</v>
      </c>
      <c r="B12" s="49">
        <v>104500</v>
      </c>
      <c r="C12" s="31" t="s">
        <v>27</v>
      </c>
      <c r="D12" s="49">
        <v>103900</v>
      </c>
      <c r="E12" s="46"/>
      <c r="F12" s="47"/>
    </row>
    <row r="13" spans="1:6" ht="21.5" thickBot="1" x14ac:dyDescent="0.55000000000000004">
      <c r="A13" s="62" t="s">
        <v>28</v>
      </c>
      <c r="B13" s="63"/>
      <c r="C13" s="63"/>
      <c r="D13" s="63"/>
      <c r="E13" s="63"/>
      <c r="F13" s="64"/>
    </row>
    <row r="14" spans="1:6" ht="15" thickBot="1" x14ac:dyDescent="0.4">
      <c r="A14" s="113" t="s">
        <v>29</v>
      </c>
      <c r="B14" s="114"/>
      <c r="C14" s="20"/>
      <c r="D14" s="115" t="s">
        <v>30</v>
      </c>
      <c r="E14" s="114"/>
      <c r="F14" s="21">
        <f>IF(C14=0,0,IF(C14&gt;50,F10,IF(C14&gt;40,D12,IF(C14&gt;30,D11,IF(C14&gt;20,D10,IF(C14&gt;10,B12,IF(C14&gt;5,B11,B10)))))))</f>
        <v>0</v>
      </c>
    </row>
    <row r="15" spans="1:6" ht="21.5" thickBot="1" x14ac:dyDescent="0.55000000000000004">
      <c r="A15" s="62" t="s">
        <v>31</v>
      </c>
      <c r="B15" s="63"/>
      <c r="C15" s="63"/>
      <c r="D15" s="63"/>
      <c r="E15" s="63"/>
      <c r="F15" s="64"/>
    </row>
    <row r="16" spans="1:6" x14ac:dyDescent="0.35">
      <c r="A16" s="110" t="s">
        <v>32</v>
      </c>
      <c r="B16" s="112"/>
      <c r="C16" s="22" t="s">
        <v>33</v>
      </c>
      <c r="D16" s="22" t="s">
        <v>34</v>
      </c>
      <c r="E16" s="22" t="s">
        <v>35</v>
      </c>
      <c r="F16" s="23" t="s">
        <v>36</v>
      </c>
    </row>
    <row r="17" spans="1:6" x14ac:dyDescent="0.35">
      <c r="A17" s="73" t="s">
        <v>37</v>
      </c>
      <c r="B17" s="74"/>
      <c r="C17" s="24" t="s">
        <v>38</v>
      </c>
      <c r="D17" s="25" t="s">
        <v>39</v>
      </c>
      <c r="E17" s="26"/>
      <c r="F17" s="21">
        <f t="shared" ref="F17:F51" si="0">IF(E17="Yes",$D17,0)</f>
        <v>0</v>
      </c>
    </row>
    <row r="18" spans="1:6" x14ac:dyDescent="0.35">
      <c r="A18" s="73" t="s">
        <v>40</v>
      </c>
      <c r="B18" s="74"/>
      <c r="C18" s="50" t="s">
        <v>111</v>
      </c>
      <c r="D18" s="25">
        <v>556.20000000000005</v>
      </c>
      <c r="E18" s="26"/>
      <c r="F18" s="21">
        <f t="shared" si="0"/>
        <v>0</v>
      </c>
    </row>
    <row r="19" spans="1:6" x14ac:dyDescent="0.35">
      <c r="A19" s="73" t="s">
        <v>41</v>
      </c>
      <c r="B19" s="74"/>
      <c r="C19" s="27" t="s">
        <v>42</v>
      </c>
      <c r="D19" s="25">
        <v>465.6</v>
      </c>
      <c r="E19" s="26"/>
      <c r="F19" s="21">
        <f>IF(E19="Yes",$D19,0)</f>
        <v>0</v>
      </c>
    </row>
    <row r="20" spans="1:6" x14ac:dyDescent="0.35">
      <c r="A20" s="73" t="s">
        <v>43</v>
      </c>
      <c r="B20" s="74"/>
      <c r="C20" s="27" t="s">
        <v>44</v>
      </c>
      <c r="D20" s="25">
        <v>328.2</v>
      </c>
      <c r="E20" s="26"/>
      <c r="F20" s="21">
        <f>IF(E20="Yes",$D20,0)</f>
        <v>0</v>
      </c>
    </row>
    <row r="21" spans="1:6" x14ac:dyDescent="0.35">
      <c r="A21" s="73" t="s">
        <v>45</v>
      </c>
      <c r="B21" s="74"/>
      <c r="C21" s="27" t="s">
        <v>46</v>
      </c>
      <c r="D21" s="25">
        <v>328.8</v>
      </c>
      <c r="E21" s="26"/>
      <c r="F21" s="21">
        <f>IF(E21="Yes",$D21,0)</f>
        <v>0</v>
      </c>
    </row>
    <row r="22" spans="1:6" x14ac:dyDescent="0.35">
      <c r="A22" s="73" t="s">
        <v>47</v>
      </c>
      <c r="B22" s="74"/>
      <c r="C22" s="50" t="s">
        <v>112</v>
      </c>
      <c r="D22" s="25">
        <v>395.4</v>
      </c>
      <c r="E22" s="26"/>
      <c r="F22" s="21">
        <f t="shared" si="0"/>
        <v>0</v>
      </c>
    </row>
    <row r="23" spans="1:6" x14ac:dyDescent="0.35">
      <c r="A23" s="73" t="s">
        <v>48</v>
      </c>
      <c r="B23" s="74"/>
      <c r="C23" s="27" t="s">
        <v>49</v>
      </c>
      <c r="D23" s="25">
        <v>831</v>
      </c>
      <c r="E23" s="26"/>
      <c r="F23" s="21">
        <f t="shared" si="0"/>
        <v>0</v>
      </c>
    </row>
    <row r="24" spans="1:6" ht="38.5" x14ac:dyDescent="0.35">
      <c r="A24" s="73" t="s">
        <v>50</v>
      </c>
      <c r="B24" s="74"/>
      <c r="C24" s="51" t="s">
        <v>113</v>
      </c>
      <c r="D24" s="25">
        <v>168</v>
      </c>
      <c r="E24" s="26"/>
      <c r="F24" s="21">
        <f t="shared" si="0"/>
        <v>0</v>
      </c>
    </row>
    <row r="25" spans="1:6" x14ac:dyDescent="0.35">
      <c r="A25" s="73" t="s">
        <v>51</v>
      </c>
      <c r="B25" s="74"/>
      <c r="C25" s="27" t="s">
        <v>52</v>
      </c>
      <c r="D25" s="25">
        <v>130.19999999999999</v>
      </c>
      <c r="E25" s="26"/>
      <c r="F25" s="21">
        <f t="shared" si="0"/>
        <v>0</v>
      </c>
    </row>
    <row r="26" spans="1:6" x14ac:dyDescent="0.35">
      <c r="A26" s="73" t="s">
        <v>53</v>
      </c>
      <c r="B26" s="74"/>
      <c r="C26" s="27" t="s">
        <v>54</v>
      </c>
      <c r="D26" s="28">
        <v>24.6</v>
      </c>
      <c r="E26" s="26"/>
      <c r="F26" s="21">
        <f t="shared" si="0"/>
        <v>0</v>
      </c>
    </row>
    <row r="27" spans="1:6" x14ac:dyDescent="0.35">
      <c r="A27" s="73" t="s">
        <v>55</v>
      </c>
      <c r="B27" s="74"/>
      <c r="C27" s="27" t="s">
        <v>56</v>
      </c>
      <c r="D27" s="30">
        <v>442.2</v>
      </c>
      <c r="E27" s="26"/>
      <c r="F27" s="21">
        <f t="shared" si="0"/>
        <v>0</v>
      </c>
    </row>
    <row r="28" spans="1:6" x14ac:dyDescent="0.35">
      <c r="A28" s="73" t="s">
        <v>57</v>
      </c>
      <c r="B28" s="74"/>
      <c r="C28" s="27" t="s">
        <v>114</v>
      </c>
      <c r="D28" s="30">
        <v>105.6</v>
      </c>
      <c r="E28" s="26"/>
      <c r="F28" s="21">
        <f t="shared" si="0"/>
        <v>0</v>
      </c>
    </row>
    <row r="29" spans="1:6" x14ac:dyDescent="0.35">
      <c r="A29" s="73" t="s">
        <v>58</v>
      </c>
      <c r="B29" s="74"/>
      <c r="C29" s="27" t="s">
        <v>38</v>
      </c>
      <c r="D29" s="30" t="s">
        <v>39</v>
      </c>
      <c r="E29" s="26"/>
      <c r="F29" s="21">
        <f t="shared" si="0"/>
        <v>0</v>
      </c>
    </row>
    <row r="30" spans="1:6" x14ac:dyDescent="0.35">
      <c r="A30" s="73" t="s">
        <v>59</v>
      </c>
      <c r="B30" s="74"/>
      <c r="C30" s="27" t="s">
        <v>38</v>
      </c>
      <c r="D30" s="30" t="s">
        <v>39</v>
      </c>
      <c r="E30" s="26"/>
      <c r="F30" s="21">
        <f t="shared" si="0"/>
        <v>0</v>
      </c>
    </row>
    <row r="31" spans="1:6" x14ac:dyDescent="0.35">
      <c r="A31" s="73" t="s">
        <v>60</v>
      </c>
      <c r="B31" s="74"/>
      <c r="C31" s="27" t="s">
        <v>61</v>
      </c>
      <c r="D31" s="30">
        <v>119.4</v>
      </c>
      <c r="E31" s="26"/>
      <c r="F31" s="21">
        <f t="shared" si="0"/>
        <v>0</v>
      </c>
    </row>
    <row r="32" spans="1:6" x14ac:dyDescent="0.35">
      <c r="A32" s="73" t="s">
        <v>62</v>
      </c>
      <c r="B32" s="74"/>
      <c r="C32" s="31" t="s">
        <v>38</v>
      </c>
      <c r="D32" s="30" t="s">
        <v>39</v>
      </c>
      <c r="E32" s="26"/>
      <c r="F32" s="21">
        <f t="shared" si="0"/>
        <v>0</v>
      </c>
    </row>
    <row r="33" spans="1:6" ht="63.5" x14ac:dyDescent="0.35">
      <c r="A33" s="73" t="s">
        <v>63</v>
      </c>
      <c r="B33" s="74"/>
      <c r="C33" s="51" t="s">
        <v>115</v>
      </c>
      <c r="D33" s="30">
        <v>502.8</v>
      </c>
      <c r="E33" s="26"/>
      <c r="F33" s="21">
        <f t="shared" si="0"/>
        <v>0</v>
      </c>
    </row>
    <row r="34" spans="1:6" x14ac:dyDescent="0.35">
      <c r="A34" s="73" t="s">
        <v>64</v>
      </c>
      <c r="B34" s="74"/>
      <c r="C34" s="27" t="s">
        <v>65</v>
      </c>
      <c r="D34" s="30">
        <v>600</v>
      </c>
      <c r="E34" s="26"/>
      <c r="F34" s="21">
        <f t="shared" si="0"/>
        <v>0</v>
      </c>
    </row>
    <row r="35" spans="1:6" ht="26.5" thickBot="1" x14ac:dyDescent="0.4">
      <c r="A35" s="73" t="s">
        <v>66</v>
      </c>
      <c r="B35" s="74"/>
      <c r="C35" s="32" t="s">
        <v>67</v>
      </c>
      <c r="D35" s="30">
        <v>1229.4000000000001</v>
      </c>
      <c r="E35" s="26"/>
      <c r="F35" s="21">
        <f t="shared" si="0"/>
        <v>0</v>
      </c>
    </row>
    <row r="36" spans="1:6" ht="15" thickTop="1" x14ac:dyDescent="0.35">
      <c r="A36" s="73" t="s">
        <v>68</v>
      </c>
      <c r="B36" s="74"/>
      <c r="C36" s="50" t="s">
        <v>116</v>
      </c>
      <c r="D36" s="30">
        <v>790.2</v>
      </c>
      <c r="E36" s="26"/>
      <c r="F36" s="21">
        <f t="shared" si="0"/>
        <v>0</v>
      </c>
    </row>
    <row r="37" spans="1:6" x14ac:dyDescent="0.35">
      <c r="A37" s="84" t="s">
        <v>69</v>
      </c>
      <c r="B37" s="85"/>
      <c r="C37" s="27" t="s">
        <v>70</v>
      </c>
      <c r="D37" s="30">
        <v>157.80000000000001</v>
      </c>
      <c r="E37" s="26"/>
      <c r="F37" s="33">
        <f t="shared" si="0"/>
        <v>0</v>
      </c>
    </row>
    <row r="38" spans="1:6" x14ac:dyDescent="0.35">
      <c r="A38" s="73" t="s">
        <v>71</v>
      </c>
      <c r="B38" s="74"/>
      <c r="C38" s="50" t="s">
        <v>117</v>
      </c>
      <c r="D38" s="30">
        <v>870</v>
      </c>
      <c r="E38" s="26"/>
      <c r="F38" s="21">
        <f t="shared" si="0"/>
        <v>0</v>
      </c>
    </row>
    <row r="39" spans="1:6" x14ac:dyDescent="0.35">
      <c r="A39" s="73" t="s">
        <v>73</v>
      </c>
      <c r="B39" s="74"/>
      <c r="C39" s="27" t="s">
        <v>38</v>
      </c>
      <c r="D39" s="30" t="s">
        <v>39</v>
      </c>
      <c r="E39" s="26"/>
      <c r="F39" s="21">
        <f t="shared" si="0"/>
        <v>0</v>
      </c>
    </row>
    <row r="40" spans="1:6" x14ac:dyDescent="0.35">
      <c r="A40" s="73" t="s">
        <v>74</v>
      </c>
      <c r="B40" s="74"/>
      <c r="C40" s="27">
        <v>5710</v>
      </c>
      <c r="D40" s="30">
        <v>333.6</v>
      </c>
      <c r="E40" s="26"/>
      <c r="F40" s="21">
        <f t="shared" si="0"/>
        <v>0</v>
      </c>
    </row>
    <row r="41" spans="1:6" x14ac:dyDescent="0.35">
      <c r="A41" s="73" t="s">
        <v>75</v>
      </c>
      <c r="B41" s="74"/>
      <c r="C41" s="31" t="s">
        <v>38</v>
      </c>
      <c r="D41" s="30" t="s">
        <v>39</v>
      </c>
      <c r="E41" s="26"/>
      <c r="F41" s="21">
        <f t="shared" si="0"/>
        <v>0</v>
      </c>
    </row>
    <row r="42" spans="1:6" x14ac:dyDescent="0.35">
      <c r="A42" s="73" t="s">
        <v>76</v>
      </c>
      <c r="B42" s="74"/>
      <c r="C42" s="27" t="s">
        <v>72</v>
      </c>
      <c r="D42" s="30">
        <v>70.2</v>
      </c>
      <c r="E42" s="26"/>
      <c r="F42" s="21">
        <f t="shared" si="0"/>
        <v>0</v>
      </c>
    </row>
    <row r="43" spans="1:6" x14ac:dyDescent="0.35">
      <c r="A43" s="73" t="s">
        <v>77</v>
      </c>
      <c r="B43" s="74"/>
      <c r="C43" s="31" t="s">
        <v>38</v>
      </c>
      <c r="D43" s="30" t="s">
        <v>39</v>
      </c>
      <c r="E43" s="26"/>
      <c r="F43" s="21">
        <f t="shared" si="0"/>
        <v>0</v>
      </c>
    </row>
    <row r="44" spans="1:6" x14ac:dyDescent="0.35">
      <c r="A44" s="73" t="s">
        <v>78</v>
      </c>
      <c r="B44" s="74"/>
      <c r="C44" s="31" t="s">
        <v>38</v>
      </c>
      <c r="D44" s="30" t="s">
        <v>39</v>
      </c>
      <c r="E44" s="26"/>
      <c r="F44" s="21">
        <f t="shared" si="0"/>
        <v>0</v>
      </c>
    </row>
    <row r="45" spans="1:6" x14ac:dyDescent="0.35">
      <c r="A45" s="73" t="s">
        <v>79</v>
      </c>
      <c r="B45" s="74"/>
      <c r="C45" s="27" t="s">
        <v>118</v>
      </c>
      <c r="D45" s="30">
        <v>803.2</v>
      </c>
      <c r="E45" s="26"/>
      <c r="F45" s="21">
        <f t="shared" si="0"/>
        <v>0</v>
      </c>
    </row>
    <row r="46" spans="1:6" x14ac:dyDescent="0.35">
      <c r="A46" s="73" t="s">
        <v>80</v>
      </c>
      <c r="B46" s="74"/>
      <c r="C46" s="31" t="s">
        <v>38</v>
      </c>
      <c r="D46" s="30" t="s">
        <v>39</v>
      </c>
      <c r="E46" s="26"/>
      <c r="F46" s="21">
        <f t="shared" si="0"/>
        <v>0</v>
      </c>
    </row>
    <row r="47" spans="1:6" x14ac:dyDescent="0.35">
      <c r="A47" s="73" t="s">
        <v>81</v>
      </c>
      <c r="B47" s="74"/>
      <c r="C47" s="50" t="s">
        <v>119</v>
      </c>
      <c r="D47" s="30">
        <v>11173.8</v>
      </c>
      <c r="E47" s="26"/>
      <c r="F47" s="21">
        <f t="shared" si="0"/>
        <v>0</v>
      </c>
    </row>
    <row r="48" spans="1:6" ht="29.4" customHeight="1" x14ac:dyDescent="0.35">
      <c r="A48" s="73" t="s">
        <v>120</v>
      </c>
      <c r="B48" s="74"/>
      <c r="C48" s="51" t="s">
        <v>121</v>
      </c>
      <c r="D48" s="30">
        <v>1302.5999999999999</v>
      </c>
      <c r="E48" s="26"/>
      <c r="F48" s="21">
        <f t="shared" si="0"/>
        <v>0</v>
      </c>
    </row>
    <row r="49" spans="1:6" x14ac:dyDescent="0.35">
      <c r="A49" s="73" t="s">
        <v>82</v>
      </c>
      <c r="B49" s="74"/>
      <c r="C49" s="52" t="s">
        <v>38</v>
      </c>
      <c r="D49" s="34" t="s">
        <v>39</v>
      </c>
      <c r="E49" s="26"/>
      <c r="F49" s="21">
        <f t="shared" si="0"/>
        <v>0</v>
      </c>
    </row>
    <row r="50" spans="1:6" x14ac:dyDescent="0.35">
      <c r="A50" s="73" t="s">
        <v>83</v>
      </c>
      <c r="B50" s="74"/>
      <c r="C50" s="27" t="s">
        <v>84</v>
      </c>
      <c r="D50" s="30">
        <v>844.8</v>
      </c>
      <c r="E50" s="26"/>
      <c r="F50" s="21">
        <f t="shared" si="0"/>
        <v>0</v>
      </c>
    </row>
    <row r="51" spans="1:6" x14ac:dyDescent="0.35">
      <c r="A51" s="73" t="s">
        <v>85</v>
      </c>
      <c r="B51" s="74"/>
      <c r="C51" s="31" t="s">
        <v>38</v>
      </c>
      <c r="D51" s="34" t="s">
        <v>39</v>
      </c>
      <c r="E51" s="26"/>
      <c r="F51" s="21">
        <f t="shared" si="0"/>
        <v>0</v>
      </c>
    </row>
    <row r="52" spans="1:6" ht="15" thickBot="1" x14ac:dyDescent="0.4">
      <c r="A52" s="106" t="s">
        <v>86</v>
      </c>
      <c r="B52" s="55"/>
      <c r="C52" s="107"/>
      <c r="D52" s="107"/>
      <c r="E52" s="35" t="s">
        <v>87</v>
      </c>
      <c r="F52" s="36">
        <f>IF(C14=0,0,SUM(F14,F17:F51))</f>
        <v>0</v>
      </c>
    </row>
    <row r="53" spans="1:6" ht="21.5" thickBot="1" x14ac:dyDescent="0.55000000000000004">
      <c r="A53" s="62" t="s">
        <v>88</v>
      </c>
      <c r="B53" s="63"/>
      <c r="C53" s="63"/>
      <c r="D53" s="63"/>
      <c r="E53" s="63"/>
      <c r="F53" s="64"/>
    </row>
    <row r="54" spans="1:6" x14ac:dyDescent="0.35">
      <c r="A54" s="110" t="s">
        <v>32</v>
      </c>
      <c r="B54" s="111"/>
      <c r="C54" s="111"/>
      <c r="D54" s="112"/>
      <c r="E54" s="22" t="s">
        <v>33</v>
      </c>
      <c r="F54" s="23" t="s">
        <v>34</v>
      </c>
    </row>
    <row r="55" spans="1:6" ht="18.5" x14ac:dyDescent="0.45">
      <c r="A55" s="78"/>
      <c r="B55" s="79"/>
      <c r="C55" s="79"/>
      <c r="D55" s="80"/>
      <c r="E55" s="37"/>
      <c r="F55" s="38"/>
    </row>
    <row r="56" spans="1:6" ht="18.5" x14ac:dyDescent="0.45">
      <c r="A56" s="78"/>
      <c r="B56" s="79"/>
      <c r="C56" s="79"/>
      <c r="D56" s="80"/>
      <c r="E56" s="37"/>
      <c r="F56" s="38"/>
    </row>
    <row r="57" spans="1:6" ht="18.5" x14ac:dyDescent="0.45">
      <c r="A57" s="78"/>
      <c r="B57" s="79"/>
      <c r="C57" s="79"/>
      <c r="D57" s="80"/>
      <c r="E57" s="37"/>
      <c r="F57" s="38"/>
    </row>
    <row r="58" spans="1:6" ht="18.5" x14ac:dyDescent="0.45">
      <c r="A58" s="78"/>
      <c r="B58" s="79"/>
      <c r="C58" s="79"/>
      <c r="D58" s="80"/>
      <c r="E58" s="37"/>
      <c r="F58" s="38"/>
    </row>
    <row r="59" spans="1:6" x14ac:dyDescent="0.35">
      <c r="A59" s="81"/>
      <c r="B59" s="82"/>
      <c r="C59" s="82"/>
      <c r="D59" s="83"/>
      <c r="E59" s="26"/>
      <c r="F59" s="39"/>
    </row>
    <row r="60" spans="1:6" x14ac:dyDescent="0.35">
      <c r="A60" s="106" t="s">
        <v>89</v>
      </c>
      <c r="B60" s="55"/>
      <c r="C60" s="107"/>
      <c r="D60" s="107"/>
      <c r="E60" s="35" t="s">
        <v>87</v>
      </c>
      <c r="F60" s="36">
        <f>IF(SUM(F55:F59)&lt;=(F52*0.25),SUM(F55:F59),"ERROR")</f>
        <v>0</v>
      </c>
    </row>
    <row r="61" spans="1:6" ht="15" thickBot="1" x14ac:dyDescent="0.4">
      <c r="A61" s="106" t="s">
        <v>90</v>
      </c>
      <c r="B61" s="55"/>
      <c r="C61" s="107"/>
      <c r="D61" s="107"/>
      <c r="E61" s="35" t="s">
        <v>87</v>
      </c>
      <c r="F61" s="36">
        <f>IFERROR(SUM(F52+F60),"ERROR")</f>
        <v>0</v>
      </c>
    </row>
    <row r="62" spans="1:6" ht="21.5" thickBot="1" x14ac:dyDescent="0.55000000000000004">
      <c r="A62" s="62" t="s">
        <v>91</v>
      </c>
      <c r="B62" s="63"/>
      <c r="C62" s="63"/>
      <c r="D62" s="63"/>
      <c r="E62" s="63"/>
      <c r="F62" s="64"/>
    </row>
    <row r="63" spans="1:6" x14ac:dyDescent="0.35">
      <c r="A63" s="108" t="s">
        <v>92</v>
      </c>
      <c r="B63" s="70"/>
      <c r="C63" s="109"/>
      <c r="D63" s="109"/>
      <c r="E63" s="109"/>
      <c r="F63" s="36">
        <f>IFERROR(ROUND(0.005*F61,2),"ERROR")</f>
        <v>0</v>
      </c>
    </row>
    <row r="64" spans="1:6" x14ac:dyDescent="0.35">
      <c r="A64" s="108" t="s">
        <v>93</v>
      </c>
      <c r="B64" s="70"/>
      <c r="C64" s="109"/>
      <c r="D64" s="109"/>
      <c r="E64" s="109"/>
      <c r="F64" s="21">
        <v>30</v>
      </c>
    </row>
    <row r="65" spans="1:6" x14ac:dyDescent="0.35">
      <c r="A65" s="53" t="s">
        <v>94</v>
      </c>
      <c r="B65" s="54"/>
      <c r="C65" s="54"/>
      <c r="D65" s="54"/>
      <c r="E65" s="54"/>
      <c r="F65" s="71"/>
    </row>
    <row r="66" spans="1:6" x14ac:dyDescent="0.35">
      <c r="A66" s="68" t="s">
        <v>95</v>
      </c>
      <c r="B66" s="70"/>
      <c r="C66" s="40"/>
      <c r="D66" s="72" t="s">
        <v>96</v>
      </c>
      <c r="E66" s="70"/>
      <c r="F66" s="21">
        <f>C66*2</f>
        <v>0</v>
      </c>
    </row>
    <row r="67" spans="1:6" x14ac:dyDescent="0.35">
      <c r="A67" s="106" t="s">
        <v>97</v>
      </c>
      <c r="B67" s="55"/>
      <c r="C67" s="107"/>
      <c r="D67" s="107"/>
      <c r="E67" s="35" t="s">
        <v>87</v>
      </c>
      <c r="F67" s="21">
        <f>IF(SUM(F61:F66)&lt;100,0,SUM(F61:F66))</f>
        <v>0</v>
      </c>
    </row>
    <row r="68" spans="1:6" ht="15" thickBot="1" x14ac:dyDescent="0.4">
      <c r="A68" s="56" t="s">
        <v>98</v>
      </c>
      <c r="B68" s="57"/>
      <c r="C68" s="57"/>
      <c r="D68" s="57"/>
      <c r="E68" s="58"/>
      <c r="F68" s="41">
        <f>F67*C14</f>
        <v>0</v>
      </c>
    </row>
    <row r="69" spans="1:6" ht="15" thickTop="1" x14ac:dyDescent="0.35"/>
  </sheetData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B51"/>
    <mergeCell ref="A52:D52"/>
    <mergeCell ref="A53:F53"/>
    <mergeCell ref="A54:D54"/>
    <mergeCell ref="A55:D55"/>
    <mergeCell ref="A56:D56"/>
    <mergeCell ref="A57:D57"/>
    <mergeCell ref="A58:D58"/>
    <mergeCell ref="A59:D59"/>
    <mergeCell ref="A67:D67"/>
    <mergeCell ref="A68:E68"/>
    <mergeCell ref="A61:D61"/>
    <mergeCell ref="A62:F62"/>
    <mergeCell ref="A63:E63"/>
    <mergeCell ref="A64:E64"/>
    <mergeCell ref="A65:F65"/>
    <mergeCell ref="A66:B66"/>
    <mergeCell ref="D66:E66"/>
  </mergeCells>
  <conditionalFormatting sqref="C17">
    <cfRule type="containsText" dxfId="66" priority="39" operator="containsText" text="&quot;">
      <formula>NOT(ISERROR(SEARCH("""",C17)))</formula>
    </cfRule>
  </conditionalFormatting>
  <conditionalFormatting sqref="C27">
    <cfRule type="containsText" dxfId="65" priority="24" operator="containsText" text="&quot;">
      <formula>NOT(ISERROR(SEARCH("""",C27)))</formula>
    </cfRule>
  </conditionalFormatting>
  <conditionalFormatting sqref="C29">
    <cfRule type="containsText" dxfId="64" priority="22" operator="containsText" text="&quot;">
      <formula>NOT(ISERROR(SEARCH("""",C29)))</formula>
    </cfRule>
  </conditionalFormatting>
  <conditionalFormatting sqref="D17:D26">
    <cfRule type="containsText" dxfId="63" priority="38" operator="containsText" text="&quot;">
      <formula>NOT(ISERROR(SEARCH("""",D17)))</formula>
    </cfRule>
  </conditionalFormatting>
  <conditionalFormatting sqref="B5:C5">
    <cfRule type="containsText" dxfId="62" priority="37" operator="containsText" text="&quot;">
      <formula>NOT(ISERROR(SEARCH("""",B5)))</formula>
    </cfRule>
  </conditionalFormatting>
  <conditionalFormatting sqref="B6:C6">
    <cfRule type="containsText" dxfId="61" priority="36" operator="containsText" text="&quot;">
      <formula>NOT(ISERROR(SEARCH("""",B6)))</formula>
    </cfRule>
  </conditionalFormatting>
  <conditionalFormatting sqref="C30">
    <cfRule type="containsText" dxfId="60" priority="19" operator="containsText" text="&quot;">
      <formula>NOT(ISERROR(SEARCH("""",C30)))</formula>
    </cfRule>
  </conditionalFormatting>
  <conditionalFormatting sqref="E6:F6">
    <cfRule type="containsText" dxfId="59" priority="35" operator="containsText" text="&quot;">
      <formula>NOT(ISERROR(SEARCH("""",E6)))</formula>
    </cfRule>
  </conditionalFormatting>
  <conditionalFormatting sqref="E7:F7">
    <cfRule type="containsText" dxfId="58" priority="34" operator="containsText" text="&quot;">
      <formula>NOT(ISERROR(SEARCH("""",E7)))</formula>
    </cfRule>
  </conditionalFormatting>
  <conditionalFormatting sqref="C19">
    <cfRule type="containsText" dxfId="57" priority="32" operator="containsText" text="&quot;">
      <formula>NOT(ISERROR(SEARCH("""",C19)))</formula>
    </cfRule>
  </conditionalFormatting>
  <conditionalFormatting sqref="C20">
    <cfRule type="containsText" dxfId="56" priority="31" operator="containsText" text="&quot;">
      <formula>NOT(ISERROR(SEARCH("""",C20)))</formula>
    </cfRule>
  </conditionalFormatting>
  <conditionalFormatting sqref="C21">
    <cfRule type="containsText" dxfId="55" priority="30" operator="containsText" text="&quot;">
      <formula>NOT(ISERROR(SEARCH("""",C21)))</formula>
    </cfRule>
  </conditionalFormatting>
  <conditionalFormatting sqref="C23">
    <cfRule type="containsText" dxfId="54" priority="28" operator="containsText" text="&quot;">
      <formula>NOT(ISERROR(SEARCH("""",C23)))</formula>
    </cfRule>
  </conditionalFormatting>
  <conditionalFormatting sqref="C25">
    <cfRule type="containsText" dxfId="53" priority="26" operator="containsText" text="&quot;">
      <formula>NOT(ISERROR(SEARCH("""",C25)))</formula>
    </cfRule>
  </conditionalFormatting>
  <conditionalFormatting sqref="C26">
    <cfRule type="containsText" dxfId="52" priority="25" operator="containsText" text="&quot;">
      <formula>NOT(ISERROR(SEARCH("""",C26)))</formula>
    </cfRule>
  </conditionalFormatting>
  <conditionalFormatting sqref="C28">
    <cfRule type="containsText" dxfId="51" priority="23" operator="containsText" text="&quot;">
      <formula>NOT(ISERROR(SEARCH("""",C28)))</formula>
    </cfRule>
  </conditionalFormatting>
  <conditionalFormatting sqref="C37">
    <cfRule type="containsText" dxfId="50" priority="21" operator="containsText" text="&quot;">
      <formula>NOT(ISERROR(SEARCH("""",C37)))</formula>
    </cfRule>
  </conditionalFormatting>
  <conditionalFormatting sqref="C42">
    <cfRule type="containsText" dxfId="49" priority="17" operator="containsText" text="&quot;">
      <formula>NOT(ISERROR(SEARCH("""",C42)))</formula>
    </cfRule>
  </conditionalFormatting>
  <conditionalFormatting sqref="C31">
    <cfRule type="containsText" dxfId="48" priority="18" operator="containsText" text="&quot;">
      <formula>NOT(ISERROR(SEARCH("""",C31)))</formula>
    </cfRule>
  </conditionalFormatting>
  <conditionalFormatting sqref="C39">
    <cfRule type="containsText" dxfId="47" priority="15" operator="containsText" text="&quot;">
      <formula>NOT(ISERROR(SEARCH("""",C39)))</formula>
    </cfRule>
  </conditionalFormatting>
  <conditionalFormatting sqref="C40">
    <cfRule type="containsText" dxfId="46" priority="14" operator="containsText" text="&quot;">
      <formula>NOT(ISERROR(SEARCH("""",C40)))</formula>
    </cfRule>
  </conditionalFormatting>
  <conditionalFormatting sqref="C45">
    <cfRule type="containsText" dxfId="45" priority="13" operator="containsText" text="&quot;">
      <formula>NOT(ISERROR(SEARCH("""",C45)))</formula>
    </cfRule>
  </conditionalFormatting>
  <conditionalFormatting sqref="C50 D49">
    <cfRule type="containsText" dxfId="44" priority="12" operator="containsText" text="&quot;">
      <formula>NOT(ISERROR(SEARCH("""",C49)))</formula>
    </cfRule>
  </conditionalFormatting>
  <conditionalFormatting sqref="D51">
    <cfRule type="containsText" dxfId="43" priority="11" operator="containsText" text="&quot;">
      <formula>NOT(ISERROR(SEARCH("""",D51)))</formula>
    </cfRule>
  </conditionalFormatting>
  <conditionalFormatting sqref="C34">
    <cfRule type="containsText" dxfId="42" priority="7" operator="containsText" text="&quot;">
      <formula>NOT(ISERROR(SEARCH("""",C34)))</formula>
    </cfRule>
  </conditionalFormatting>
  <conditionalFormatting sqref="C35">
    <cfRule type="containsText" dxfId="41" priority="6" operator="containsText" text="&quot;">
      <formula>NOT(ISERROR(SEARCH("""",C35)))</formula>
    </cfRule>
  </conditionalFormatting>
  <conditionalFormatting sqref="E5:F5">
    <cfRule type="containsText" dxfId="40" priority="5" operator="containsText" text="&quot;">
      <formula>NOT(ISERROR(SEARCH("""",E5)))</formula>
    </cfRule>
  </conditionalFormatting>
  <conditionalFormatting sqref="A2:F2">
    <cfRule type="containsText" dxfId="39" priority="4" operator="containsText" text="&quot;">
      <formula>NOT(ISERROR(SEARCH("""",A2)))</formula>
    </cfRule>
  </conditionalFormatting>
  <conditionalFormatting sqref="B10:B12">
    <cfRule type="containsText" dxfId="38" priority="3" operator="containsText" text="&quot;">
      <formula>NOT(ISERROR(SEARCH("""",B10)))</formula>
    </cfRule>
  </conditionalFormatting>
  <conditionalFormatting sqref="D10:D12">
    <cfRule type="containsText" dxfId="37" priority="2" operator="containsText" text="&quot;">
      <formula>NOT(ISERROR(SEARCH("""",D10)))</formula>
    </cfRule>
  </conditionalFormatting>
  <conditionalFormatting sqref="F10">
    <cfRule type="containsText" dxfId="36" priority="1" operator="containsText" text="&quot;">
      <formula>NOT(ISERROR(SEARCH("""",F10)))</formula>
    </cfRule>
  </conditionalFormatting>
  <dataValidations count="3">
    <dataValidation type="list" allowBlank="1" showInputMessage="1" showErrorMessage="1" error="Only Yes or No may be entered." sqref="E17:E51">
      <formula1>"Yes, No"</formula1>
    </dataValidation>
    <dataValidation allowBlank="1" showInputMessage="1" showErrorMessage="1" error="Only one vehicle configuration may be used on each spreadsheet." sqref="E12 E6:E7"/>
    <dataValidation allowBlank="1" showInputMessage="1" showErrorMessage="1" error="Only Yes or No may be entered." sqref="E59"/>
  </dataValidations>
  <pageMargins left="0.7" right="0.7" top="0.75" bottom="0.75" header="0.3" footer="0.3"/>
  <pageSetup scale="91" fitToHeight="0" orientation="portrait" r:id="rId1"/>
  <headerFooter>
    <oddHeader>&amp;R5/24/2023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view="pageLayout" zoomScaleNormal="100" workbookViewId="0">
      <selection activeCell="A2" sqref="A2:F2"/>
    </sheetView>
  </sheetViews>
  <sheetFormatPr defaultRowHeight="14.5" x14ac:dyDescent="0.35"/>
  <cols>
    <col min="1" max="6" width="16.6328125" customWidth="1"/>
  </cols>
  <sheetData>
    <row r="1" spans="1:6" ht="19.5" thickTop="1" thickBot="1" x14ac:dyDescent="0.5">
      <c r="A1" s="116" t="s">
        <v>0</v>
      </c>
      <c r="B1" s="117"/>
      <c r="C1" s="118"/>
      <c r="D1" s="118"/>
      <c r="E1" s="118"/>
      <c r="F1" s="119"/>
    </row>
    <row r="2" spans="1:6" ht="26" thickTop="1" thickBot="1" x14ac:dyDescent="0.55000000000000004">
      <c r="A2" s="130" t="s">
        <v>109</v>
      </c>
      <c r="B2" s="131"/>
      <c r="C2" s="131"/>
      <c r="D2" s="131"/>
      <c r="E2" s="131"/>
      <c r="F2" s="132"/>
    </row>
    <row r="3" spans="1:6" ht="15" thickBot="1" x14ac:dyDescent="0.4">
      <c r="A3" s="1" t="s">
        <v>2</v>
      </c>
      <c r="B3" s="95">
        <v>4400020914</v>
      </c>
      <c r="C3" s="96"/>
      <c r="D3" s="2" t="s">
        <v>3</v>
      </c>
      <c r="E3" s="95" t="s">
        <v>4</v>
      </c>
      <c r="F3" s="97"/>
    </row>
    <row r="4" spans="1:6" ht="21.5" thickBot="1" x14ac:dyDescent="0.55000000000000004">
      <c r="A4" s="62" t="s">
        <v>5</v>
      </c>
      <c r="B4" s="63"/>
      <c r="C4" s="63"/>
      <c r="D4" s="63"/>
      <c r="E4" s="63"/>
      <c r="F4" s="64"/>
    </row>
    <row r="5" spans="1:6" ht="15" thickBot="1" x14ac:dyDescent="0.4">
      <c r="A5" s="3" t="s">
        <v>6</v>
      </c>
      <c r="B5" s="100" t="s">
        <v>7</v>
      </c>
      <c r="C5" s="123"/>
      <c r="D5" s="7" t="s">
        <v>16</v>
      </c>
      <c r="E5" s="133" t="s">
        <v>110</v>
      </c>
      <c r="F5" s="134"/>
    </row>
    <row r="6" spans="1:6" x14ac:dyDescent="0.35">
      <c r="A6" s="5" t="s">
        <v>10</v>
      </c>
      <c r="B6" s="100" t="s">
        <v>11</v>
      </c>
      <c r="C6" s="123"/>
      <c r="D6" s="6"/>
      <c r="E6" s="100"/>
      <c r="F6" s="123"/>
    </row>
    <row r="7" spans="1:6" ht="15" thickBot="1" x14ac:dyDescent="0.4">
      <c r="A7" s="5" t="s">
        <v>14</v>
      </c>
      <c r="B7" s="102" t="s">
        <v>15</v>
      </c>
      <c r="C7" s="126"/>
      <c r="D7" s="7"/>
      <c r="E7" s="124"/>
      <c r="F7" s="125"/>
    </row>
    <row r="8" spans="1:6" ht="21.5" thickBot="1" x14ac:dyDescent="0.55000000000000004">
      <c r="A8" s="62" t="s">
        <v>18</v>
      </c>
      <c r="B8" s="63"/>
      <c r="C8" s="63"/>
      <c r="D8" s="63"/>
      <c r="E8" s="63"/>
      <c r="F8" s="64"/>
    </row>
    <row r="9" spans="1:6" x14ac:dyDescent="0.35">
      <c r="A9" s="8" t="s">
        <v>19</v>
      </c>
      <c r="B9" s="9" t="s">
        <v>20</v>
      </c>
      <c r="C9" s="9" t="s">
        <v>19</v>
      </c>
      <c r="D9" s="9" t="s">
        <v>20</v>
      </c>
      <c r="E9" s="9" t="s">
        <v>19</v>
      </c>
      <c r="F9" s="10" t="s">
        <v>20</v>
      </c>
    </row>
    <row r="10" spans="1:6" x14ac:dyDescent="0.35">
      <c r="A10" s="11" t="s">
        <v>21</v>
      </c>
      <c r="B10" s="48">
        <v>361000</v>
      </c>
      <c r="C10" s="31" t="s">
        <v>22</v>
      </c>
      <c r="D10" s="48">
        <v>361000</v>
      </c>
      <c r="E10" s="43" t="s">
        <v>23</v>
      </c>
      <c r="F10" s="48">
        <v>360000</v>
      </c>
    </row>
    <row r="11" spans="1:6" x14ac:dyDescent="0.35">
      <c r="A11" s="11" t="s">
        <v>24</v>
      </c>
      <c r="B11" s="48">
        <v>361000</v>
      </c>
      <c r="C11" s="31" t="s">
        <v>25</v>
      </c>
      <c r="D11" s="48">
        <v>360000</v>
      </c>
      <c r="E11" s="44"/>
      <c r="F11" s="45"/>
    </row>
    <row r="12" spans="1:6" ht="15" thickBot="1" x14ac:dyDescent="0.4">
      <c r="A12" s="17" t="s">
        <v>26</v>
      </c>
      <c r="B12" s="48">
        <v>361000</v>
      </c>
      <c r="C12" s="31" t="s">
        <v>27</v>
      </c>
      <c r="D12" s="48">
        <v>360000</v>
      </c>
      <c r="E12" s="46"/>
      <c r="F12" s="47"/>
    </row>
    <row r="13" spans="1:6" ht="21.5" thickBot="1" x14ac:dyDescent="0.55000000000000004">
      <c r="A13" s="62" t="s">
        <v>28</v>
      </c>
      <c r="B13" s="63"/>
      <c r="C13" s="63"/>
      <c r="D13" s="63"/>
      <c r="E13" s="63"/>
      <c r="F13" s="64"/>
    </row>
    <row r="14" spans="1:6" ht="15" thickBot="1" x14ac:dyDescent="0.4">
      <c r="A14" s="113" t="s">
        <v>29</v>
      </c>
      <c r="B14" s="114"/>
      <c r="C14" s="20"/>
      <c r="D14" s="115" t="s">
        <v>30</v>
      </c>
      <c r="E14" s="114"/>
      <c r="F14" s="21">
        <f>IF(C14=0,0,IF(C14&gt;50,F10,IF(C14&gt;40,D12,IF(C14&gt;30,D11,IF(C14&gt;20,D10,IF(C14&gt;10,B12,IF(C14&gt;5,B11,B10)))))))</f>
        <v>0</v>
      </c>
    </row>
    <row r="15" spans="1:6" ht="21.5" thickBot="1" x14ac:dyDescent="0.55000000000000004">
      <c r="A15" s="62" t="s">
        <v>31</v>
      </c>
      <c r="B15" s="63"/>
      <c r="C15" s="63"/>
      <c r="D15" s="63"/>
      <c r="E15" s="63"/>
      <c r="F15" s="64"/>
    </row>
    <row r="16" spans="1:6" x14ac:dyDescent="0.35">
      <c r="A16" s="110" t="s">
        <v>32</v>
      </c>
      <c r="B16" s="112"/>
      <c r="C16" s="22" t="s">
        <v>33</v>
      </c>
      <c r="D16" s="22" t="s">
        <v>34</v>
      </c>
      <c r="E16" s="22" t="s">
        <v>35</v>
      </c>
      <c r="F16" s="23" t="s">
        <v>36</v>
      </c>
    </row>
    <row r="17" spans="1:6" x14ac:dyDescent="0.35">
      <c r="A17" s="73" t="s">
        <v>101</v>
      </c>
      <c r="B17" s="74"/>
      <c r="C17" s="24" t="s">
        <v>38</v>
      </c>
      <c r="D17" s="25" t="s">
        <v>39</v>
      </c>
      <c r="E17" s="26"/>
      <c r="F17" s="21">
        <f t="shared" ref="F17:F41" si="0">IF(E17="Yes",$D17,0)</f>
        <v>0</v>
      </c>
    </row>
    <row r="18" spans="1:6" x14ac:dyDescent="0.35">
      <c r="A18" s="73" t="s">
        <v>40</v>
      </c>
      <c r="B18" s="74"/>
      <c r="C18" s="24" t="s">
        <v>38</v>
      </c>
      <c r="D18" s="25" t="s">
        <v>39</v>
      </c>
      <c r="E18" s="26"/>
      <c r="F18" s="21">
        <f t="shared" si="0"/>
        <v>0</v>
      </c>
    </row>
    <row r="19" spans="1:6" x14ac:dyDescent="0.35">
      <c r="A19" s="73" t="s">
        <v>41</v>
      </c>
      <c r="B19" s="74"/>
      <c r="C19" s="27" t="s">
        <v>42</v>
      </c>
      <c r="D19" s="25">
        <v>465.6</v>
      </c>
      <c r="E19" s="26"/>
      <c r="F19" s="21">
        <f t="shared" si="0"/>
        <v>0</v>
      </c>
    </row>
    <row r="20" spans="1:6" x14ac:dyDescent="0.35">
      <c r="A20" s="73" t="s">
        <v>43</v>
      </c>
      <c r="B20" s="74"/>
      <c r="C20" s="27" t="s">
        <v>44</v>
      </c>
      <c r="D20" s="25">
        <v>328.2</v>
      </c>
      <c r="E20" s="26"/>
      <c r="F20" s="21">
        <f t="shared" si="0"/>
        <v>0</v>
      </c>
    </row>
    <row r="21" spans="1:6" x14ac:dyDescent="0.35">
      <c r="A21" s="73" t="s">
        <v>45</v>
      </c>
      <c r="B21" s="74"/>
      <c r="C21" s="27" t="s">
        <v>46</v>
      </c>
      <c r="D21" s="25">
        <v>328.8</v>
      </c>
      <c r="E21" s="26"/>
      <c r="F21" s="21">
        <f t="shared" si="0"/>
        <v>0</v>
      </c>
    </row>
    <row r="22" spans="1:6" x14ac:dyDescent="0.35">
      <c r="A22" s="73" t="s">
        <v>47</v>
      </c>
      <c r="B22" s="74"/>
      <c r="C22" s="50" t="s">
        <v>112</v>
      </c>
      <c r="D22" s="25">
        <v>395.4</v>
      </c>
      <c r="E22" s="26"/>
      <c r="F22" s="21">
        <f t="shared" si="0"/>
        <v>0</v>
      </c>
    </row>
    <row r="23" spans="1:6" ht="38.5" x14ac:dyDescent="0.35">
      <c r="A23" s="73" t="s">
        <v>50</v>
      </c>
      <c r="B23" s="74"/>
      <c r="C23" s="51" t="s">
        <v>113</v>
      </c>
      <c r="D23" s="25">
        <v>168</v>
      </c>
      <c r="E23" s="26"/>
      <c r="F23" s="21">
        <f t="shared" si="0"/>
        <v>0</v>
      </c>
    </row>
    <row r="24" spans="1:6" x14ac:dyDescent="0.35">
      <c r="A24" s="73" t="s">
        <v>51</v>
      </c>
      <c r="B24" s="74"/>
      <c r="C24" s="27" t="s">
        <v>52</v>
      </c>
      <c r="D24" s="25">
        <v>130.19999999999999</v>
      </c>
      <c r="E24" s="26"/>
      <c r="F24" s="21">
        <f t="shared" si="0"/>
        <v>0</v>
      </c>
    </row>
    <row r="25" spans="1:6" x14ac:dyDescent="0.35">
      <c r="A25" s="73" t="s">
        <v>53</v>
      </c>
      <c r="B25" s="74"/>
      <c r="C25" s="27" t="s">
        <v>54</v>
      </c>
      <c r="D25" s="28">
        <v>24.6</v>
      </c>
      <c r="E25" s="26"/>
      <c r="F25" s="21">
        <f t="shared" si="0"/>
        <v>0</v>
      </c>
    </row>
    <row r="26" spans="1:6" x14ac:dyDescent="0.35">
      <c r="A26" s="73" t="s">
        <v>55</v>
      </c>
      <c r="B26" s="74"/>
      <c r="C26" s="27" t="s">
        <v>56</v>
      </c>
      <c r="D26" s="30">
        <v>442.2</v>
      </c>
      <c r="E26" s="26"/>
      <c r="F26" s="21">
        <f t="shared" si="0"/>
        <v>0</v>
      </c>
    </row>
    <row r="27" spans="1:6" x14ac:dyDescent="0.35">
      <c r="A27" s="73" t="s">
        <v>124</v>
      </c>
      <c r="B27" s="74"/>
      <c r="C27" s="27" t="s">
        <v>122</v>
      </c>
      <c r="D27" s="29">
        <v>60000</v>
      </c>
      <c r="E27" s="26"/>
      <c r="F27" s="21">
        <f t="shared" si="0"/>
        <v>0</v>
      </c>
    </row>
    <row r="28" spans="1:6" x14ac:dyDescent="0.35">
      <c r="A28" s="73" t="s">
        <v>60</v>
      </c>
      <c r="B28" s="74"/>
      <c r="C28" s="27" t="s">
        <v>61</v>
      </c>
      <c r="D28" s="30">
        <v>119.4</v>
      </c>
      <c r="E28" s="26"/>
      <c r="F28" s="21">
        <f t="shared" si="0"/>
        <v>0</v>
      </c>
    </row>
    <row r="29" spans="1:6" x14ac:dyDescent="0.35">
      <c r="A29" s="73" t="s">
        <v>62</v>
      </c>
      <c r="B29" s="74"/>
      <c r="C29" s="31" t="s">
        <v>38</v>
      </c>
      <c r="D29" s="30" t="s">
        <v>39</v>
      </c>
      <c r="E29" s="26"/>
      <c r="F29" s="21">
        <f t="shared" si="0"/>
        <v>0</v>
      </c>
    </row>
    <row r="30" spans="1:6" x14ac:dyDescent="0.35">
      <c r="A30" s="73" t="s">
        <v>102</v>
      </c>
      <c r="B30" s="74"/>
      <c r="C30" s="31" t="s">
        <v>38</v>
      </c>
      <c r="D30" s="30" t="s">
        <v>39</v>
      </c>
      <c r="E30" s="26"/>
      <c r="F30" s="21">
        <f t="shared" si="0"/>
        <v>0</v>
      </c>
    </row>
    <row r="31" spans="1:6" x14ac:dyDescent="0.35">
      <c r="A31" s="73" t="s">
        <v>68</v>
      </c>
      <c r="B31" s="74"/>
      <c r="C31" s="50" t="s">
        <v>116</v>
      </c>
      <c r="D31" s="30">
        <v>790.2</v>
      </c>
      <c r="E31" s="26"/>
      <c r="F31" s="21">
        <f t="shared" si="0"/>
        <v>0</v>
      </c>
    </row>
    <row r="32" spans="1:6" x14ac:dyDescent="0.35">
      <c r="A32" s="73" t="s">
        <v>74</v>
      </c>
      <c r="B32" s="74"/>
      <c r="C32" s="27" t="s">
        <v>38</v>
      </c>
      <c r="D32" s="30" t="s">
        <v>39</v>
      </c>
      <c r="E32" s="26"/>
      <c r="F32" s="21">
        <f t="shared" si="0"/>
        <v>0</v>
      </c>
    </row>
    <row r="33" spans="1:6" x14ac:dyDescent="0.35">
      <c r="A33" s="73" t="s">
        <v>75</v>
      </c>
      <c r="B33" s="74"/>
      <c r="C33" s="31" t="s">
        <v>38</v>
      </c>
      <c r="D33" s="30" t="s">
        <v>39</v>
      </c>
      <c r="E33" s="26"/>
      <c r="F33" s="21">
        <f t="shared" si="0"/>
        <v>0</v>
      </c>
    </row>
    <row r="34" spans="1:6" x14ac:dyDescent="0.35">
      <c r="A34" s="73" t="s">
        <v>77</v>
      </c>
      <c r="B34" s="74"/>
      <c r="C34" s="31" t="s">
        <v>38</v>
      </c>
      <c r="D34" s="30" t="s">
        <v>39</v>
      </c>
      <c r="E34" s="26"/>
      <c r="F34" s="21">
        <f t="shared" si="0"/>
        <v>0</v>
      </c>
    </row>
    <row r="35" spans="1:6" x14ac:dyDescent="0.35">
      <c r="A35" s="73" t="s">
        <v>78</v>
      </c>
      <c r="B35" s="74"/>
      <c r="C35" s="31" t="s">
        <v>38</v>
      </c>
      <c r="D35" s="30" t="s">
        <v>39</v>
      </c>
      <c r="E35" s="26"/>
      <c r="F35" s="21">
        <f t="shared" si="0"/>
        <v>0</v>
      </c>
    </row>
    <row r="36" spans="1:6" x14ac:dyDescent="0.35">
      <c r="A36" s="73" t="s">
        <v>79</v>
      </c>
      <c r="B36" s="74"/>
      <c r="C36" s="27" t="s">
        <v>118</v>
      </c>
      <c r="D36" s="30">
        <v>803.2</v>
      </c>
      <c r="E36" s="26"/>
      <c r="F36" s="21">
        <f t="shared" si="0"/>
        <v>0</v>
      </c>
    </row>
    <row r="37" spans="1:6" x14ac:dyDescent="0.35">
      <c r="A37" s="73" t="s">
        <v>80</v>
      </c>
      <c r="B37" s="74"/>
      <c r="C37" s="31" t="s">
        <v>38</v>
      </c>
      <c r="D37" s="30" t="s">
        <v>39</v>
      </c>
      <c r="E37" s="26"/>
      <c r="F37" s="21">
        <f t="shared" si="0"/>
        <v>0</v>
      </c>
    </row>
    <row r="38" spans="1:6" x14ac:dyDescent="0.35">
      <c r="A38" s="73" t="s">
        <v>103</v>
      </c>
      <c r="B38" s="74"/>
      <c r="C38" s="27" t="s">
        <v>123</v>
      </c>
      <c r="D38" s="29">
        <v>29960</v>
      </c>
      <c r="E38" s="26"/>
      <c r="F38" s="21">
        <f t="shared" si="0"/>
        <v>0</v>
      </c>
    </row>
    <row r="39" spans="1:6" x14ac:dyDescent="0.35">
      <c r="A39" s="73" t="s">
        <v>82</v>
      </c>
      <c r="B39" s="74"/>
      <c r="C39" s="31" t="s">
        <v>38</v>
      </c>
      <c r="D39" s="34" t="s">
        <v>39</v>
      </c>
      <c r="E39" s="26"/>
      <c r="F39" s="21">
        <f t="shared" si="0"/>
        <v>0</v>
      </c>
    </row>
    <row r="40" spans="1:6" x14ac:dyDescent="0.35">
      <c r="A40" s="73" t="s">
        <v>104</v>
      </c>
      <c r="B40" s="74"/>
      <c r="C40" s="27" t="s">
        <v>61</v>
      </c>
      <c r="D40" s="30">
        <v>119.4</v>
      </c>
      <c r="E40" s="26"/>
      <c r="F40" s="21">
        <f t="shared" si="0"/>
        <v>0</v>
      </c>
    </row>
    <row r="41" spans="1:6" x14ac:dyDescent="0.35">
      <c r="A41" s="73" t="s">
        <v>85</v>
      </c>
      <c r="B41" s="74"/>
      <c r="C41" s="31" t="s">
        <v>38</v>
      </c>
      <c r="D41" s="34" t="s">
        <v>39</v>
      </c>
      <c r="E41" s="26"/>
      <c r="F41" s="21">
        <f t="shared" si="0"/>
        <v>0</v>
      </c>
    </row>
    <row r="42" spans="1:6" ht="15" thickBot="1" x14ac:dyDescent="0.4">
      <c r="A42" s="106" t="s">
        <v>86</v>
      </c>
      <c r="B42" s="55"/>
      <c r="C42" s="107"/>
      <c r="D42" s="107"/>
      <c r="E42" s="35" t="s">
        <v>87</v>
      </c>
      <c r="F42" s="36">
        <f>IF(C14=0,0,SUM(F14,F17:F41))</f>
        <v>0</v>
      </c>
    </row>
    <row r="43" spans="1:6" ht="21.5" thickBot="1" x14ac:dyDescent="0.55000000000000004">
      <c r="A43" s="62" t="s">
        <v>88</v>
      </c>
      <c r="B43" s="63"/>
      <c r="C43" s="63"/>
      <c r="D43" s="63"/>
      <c r="E43" s="63"/>
      <c r="F43" s="64"/>
    </row>
    <row r="44" spans="1:6" x14ac:dyDescent="0.35">
      <c r="A44" s="110" t="s">
        <v>32</v>
      </c>
      <c r="B44" s="111"/>
      <c r="C44" s="111"/>
      <c r="D44" s="112"/>
      <c r="E44" s="22" t="s">
        <v>33</v>
      </c>
      <c r="F44" s="23" t="s">
        <v>34</v>
      </c>
    </row>
    <row r="45" spans="1:6" ht="18.5" x14ac:dyDescent="0.45">
      <c r="A45" s="78"/>
      <c r="B45" s="79"/>
      <c r="C45" s="79"/>
      <c r="D45" s="80"/>
      <c r="E45" s="37"/>
      <c r="F45" s="38"/>
    </row>
    <row r="46" spans="1:6" ht="18.5" x14ac:dyDescent="0.45">
      <c r="A46" s="78"/>
      <c r="B46" s="79"/>
      <c r="C46" s="79"/>
      <c r="D46" s="80"/>
      <c r="E46" s="37"/>
      <c r="F46" s="38"/>
    </row>
    <row r="47" spans="1:6" ht="18.5" x14ac:dyDescent="0.45">
      <c r="A47" s="78"/>
      <c r="B47" s="79"/>
      <c r="C47" s="79"/>
      <c r="D47" s="80"/>
      <c r="E47" s="37"/>
      <c r="F47" s="38"/>
    </row>
    <row r="48" spans="1:6" ht="18.5" x14ac:dyDescent="0.45">
      <c r="A48" s="78"/>
      <c r="B48" s="79"/>
      <c r="C48" s="79"/>
      <c r="D48" s="80"/>
      <c r="E48" s="37"/>
      <c r="F48" s="38"/>
    </row>
    <row r="49" spans="1:6" x14ac:dyDescent="0.35">
      <c r="A49" s="81"/>
      <c r="B49" s="82"/>
      <c r="C49" s="82"/>
      <c r="D49" s="83"/>
      <c r="E49" s="26"/>
      <c r="F49" s="39"/>
    </row>
    <row r="50" spans="1:6" x14ac:dyDescent="0.35">
      <c r="A50" s="106" t="s">
        <v>89</v>
      </c>
      <c r="B50" s="55"/>
      <c r="C50" s="107"/>
      <c r="D50" s="107"/>
      <c r="E50" s="35" t="s">
        <v>87</v>
      </c>
      <c r="F50" s="36">
        <f>IF(SUM(F45:F49)&lt;=(F42*0.25),SUM(F45:F49),"ERROR")</f>
        <v>0</v>
      </c>
    </row>
    <row r="51" spans="1:6" ht="15" thickBot="1" x14ac:dyDescent="0.4">
      <c r="A51" s="106" t="s">
        <v>90</v>
      </c>
      <c r="B51" s="55"/>
      <c r="C51" s="107"/>
      <c r="D51" s="107"/>
      <c r="E51" s="35" t="s">
        <v>87</v>
      </c>
      <c r="F51" s="36">
        <f>IFERROR(SUM(F42+F50),"ERROR")</f>
        <v>0</v>
      </c>
    </row>
    <row r="52" spans="1:6" ht="21.5" thickBot="1" x14ac:dyDescent="0.55000000000000004">
      <c r="A52" s="62" t="s">
        <v>91</v>
      </c>
      <c r="B52" s="63"/>
      <c r="C52" s="63"/>
      <c r="D52" s="63"/>
      <c r="E52" s="63"/>
      <c r="F52" s="64"/>
    </row>
    <row r="53" spans="1:6" x14ac:dyDescent="0.35">
      <c r="A53" s="108" t="s">
        <v>92</v>
      </c>
      <c r="B53" s="70"/>
      <c r="C53" s="109"/>
      <c r="D53" s="109"/>
      <c r="E53" s="109"/>
      <c r="F53" s="36">
        <f>IFERROR(ROUND(0.005*F51,2),"ERROR")</f>
        <v>0</v>
      </c>
    </row>
    <row r="54" spans="1:6" x14ac:dyDescent="0.35">
      <c r="A54" s="108" t="s">
        <v>93</v>
      </c>
      <c r="B54" s="70"/>
      <c r="C54" s="109"/>
      <c r="D54" s="109"/>
      <c r="E54" s="109"/>
      <c r="F54" s="21">
        <v>30</v>
      </c>
    </row>
    <row r="55" spans="1:6" x14ac:dyDescent="0.35">
      <c r="A55" s="53" t="s">
        <v>94</v>
      </c>
      <c r="B55" s="54"/>
      <c r="C55" s="54"/>
      <c r="D55" s="54"/>
      <c r="E55" s="54"/>
      <c r="F55" s="71"/>
    </row>
    <row r="56" spans="1:6" x14ac:dyDescent="0.35">
      <c r="A56" s="68" t="s">
        <v>95</v>
      </c>
      <c r="B56" s="70"/>
      <c r="C56" s="40"/>
      <c r="D56" s="72" t="s">
        <v>96</v>
      </c>
      <c r="E56" s="70"/>
      <c r="F56" s="21">
        <f>C56*2</f>
        <v>0</v>
      </c>
    </row>
    <row r="57" spans="1:6" x14ac:dyDescent="0.35">
      <c r="A57" s="106" t="s">
        <v>97</v>
      </c>
      <c r="B57" s="55"/>
      <c r="C57" s="107"/>
      <c r="D57" s="107"/>
      <c r="E57" s="35" t="s">
        <v>87</v>
      </c>
      <c r="F57" s="21">
        <f>IF(SUM(F51:F56)&lt;100,0,SUM(F51:F56))</f>
        <v>0</v>
      </c>
    </row>
    <row r="58" spans="1:6" ht="15" thickBot="1" x14ac:dyDescent="0.4">
      <c r="A58" s="56" t="s">
        <v>98</v>
      </c>
      <c r="B58" s="57"/>
      <c r="C58" s="57"/>
      <c r="D58" s="57"/>
      <c r="E58" s="58"/>
      <c r="F58" s="41">
        <f>F57*C14</f>
        <v>0</v>
      </c>
    </row>
    <row r="59" spans="1:6" ht="15" thickTop="1" x14ac:dyDescent="0.35"/>
  </sheetData>
  <mergeCells count="6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5:B35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7:D47"/>
    <mergeCell ref="A36:B36"/>
    <mergeCell ref="A37:B37"/>
    <mergeCell ref="A38:B38"/>
    <mergeCell ref="A39:B39"/>
    <mergeCell ref="A40:B40"/>
    <mergeCell ref="A41:B41"/>
    <mergeCell ref="A42:D42"/>
    <mergeCell ref="A43:F43"/>
    <mergeCell ref="A44:D44"/>
    <mergeCell ref="A45:D45"/>
    <mergeCell ref="A46:D46"/>
    <mergeCell ref="A58:E58"/>
    <mergeCell ref="A48:D48"/>
    <mergeCell ref="A49:D49"/>
    <mergeCell ref="A50:D50"/>
    <mergeCell ref="A51:D51"/>
    <mergeCell ref="A52:F52"/>
    <mergeCell ref="A53:E53"/>
    <mergeCell ref="A54:E54"/>
    <mergeCell ref="A55:F55"/>
    <mergeCell ref="A56:B56"/>
    <mergeCell ref="D56:E56"/>
    <mergeCell ref="A57:D57"/>
  </mergeCells>
  <conditionalFormatting sqref="C17">
    <cfRule type="containsText" dxfId="35" priority="41" operator="containsText" text="&quot;">
      <formula>NOT(ISERROR(SEARCH("""",C17)))</formula>
    </cfRule>
  </conditionalFormatting>
  <conditionalFormatting sqref="D17">
    <cfRule type="containsText" dxfId="34" priority="40" operator="containsText" text="&quot;">
      <formula>NOT(ISERROR(SEARCH("""",D17)))</formula>
    </cfRule>
  </conditionalFormatting>
  <conditionalFormatting sqref="B5:C5">
    <cfRule type="containsText" dxfId="33" priority="39" operator="containsText" text="&quot;">
      <formula>NOT(ISERROR(SEARCH("""",B5)))</formula>
    </cfRule>
  </conditionalFormatting>
  <conditionalFormatting sqref="B6:C6">
    <cfRule type="containsText" dxfId="32" priority="38" operator="containsText" text="&quot;">
      <formula>NOT(ISERROR(SEARCH("""",B6)))</formula>
    </cfRule>
  </conditionalFormatting>
  <conditionalFormatting sqref="C28">
    <cfRule type="containsText" dxfId="31" priority="28" operator="containsText" text="&quot;">
      <formula>NOT(ISERROR(SEARCH("""",C28)))</formula>
    </cfRule>
  </conditionalFormatting>
  <conditionalFormatting sqref="E6:F6">
    <cfRule type="containsText" dxfId="30" priority="37" operator="containsText" text="&quot;">
      <formula>NOT(ISERROR(SEARCH("""",E6)))</formula>
    </cfRule>
  </conditionalFormatting>
  <conditionalFormatting sqref="C20">
    <cfRule type="containsText" dxfId="29" priority="35" operator="containsText" text="&quot;">
      <formula>NOT(ISERROR(SEARCH("""",C20)))</formula>
    </cfRule>
  </conditionalFormatting>
  <conditionalFormatting sqref="C19">
    <cfRule type="containsText" dxfId="28" priority="36" operator="containsText" text="&quot;">
      <formula>NOT(ISERROR(SEARCH("""",C19)))</formula>
    </cfRule>
  </conditionalFormatting>
  <conditionalFormatting sqref="C21">
    <cfRule type="containsText" dxfId="27" priority="34" operator="containsText" text="&quot;">
      <formula>NOT(ISERROR(SEARCH("""",C21)))</formula>
    </cfRule>
  </conditionalFormatting>
  <conditionalFormatting sqref="C24">
    <cfRule type="containsText" dxfId="26" priority="31" operator="containsText" text="&quot;">
      <formula>NOT(ISERROR(SEARCH("""",C24)))</formula>
    </cfRule>
  </conditionalFormatting>
  <conditionalFormatting sqref="C25">
    <cfRule type="containsText" dxfId="25" priority="30" operator="containsText" text="&quot;">
      <formula>NOT(ISERROR(SEARCH("""",C25)))</formula>
    </cfRule>
  </conditionalFormatting>
  <conditionalFormatting sqref="C32">
    <cfRule type="containsText" dxfId="24" priority="27" operator="containsText" text="&quot;">
      <formula>NOT(ISERROR(SEARCH("""",C32)))</formula>
    </cfRule>
  </conditionalFormatting>
  <conditionalFormatting sqref="D39">
    <cfRule type="containsText" dxfId="23" priority="25" operator="containsText" text="&quot;">
      <formula>NOT(ISERROR(SEARCH("""",D39)))</formula>
    </cfRule>
  </conditionalFormatting>
  <conditionalFormatting sqref="D41">
    <cfRule type="containsText" dxfId="22" priority="24" operator="containsText" text="&quot;">
      <formula>NOT(ISERROR(SEARCH("""",D41)))</formula>
    </cfRule>
  </conditionalFormatting>
  <conditionalFormatting sqref="C38">
    <cfRule type="containsText" dxfId="21" priority="23" operator="containsText" text="&quot;">
      <formula>NOT(ISERROR(SEARCH("""",C38)))</formula>
    </cfRule>
  </conditionalFormatting>
  <conditionalFormatting sqref="C18">
    <cfRule type="containsText" dxfId="20" priority="21" operator="containsText" text="&quot;">
      <formula>NOT(ISERROR(SEARCH("""",C18)))</formula>
    </cfRule>
  </conditionalFormatting>
  <conditionalFormatting sqref="D18">
    <cfRule type="containsText" dxfId="19" priority="20" operator="containsText" text="&quot;">
      <formula>NOT(ISERROR(SEARCH("""",D18)))</formula>
    </cfRule>
  </conditionalFormatting>
  <conditionalFormatting sqref="E7">
    <cfRule type="containsText" dxfId="18" priority="22" operator="containsText" text="&quot;">
      <formula>NOT(ISERROR(SEARCH("""",E7)))</formula>
    </cfRule>
  </conditionalFormatting>
  <conditionalFormatting sqref="C27">
    <cfRule type="containsText" dxfId="17" priority="19" operator="containsText" text="&quot;">
      <formula>NOT(ISERROR(SEARCH("""",C27)))</formula>
    </cfRule>
  </conditionalFormatting>
  <conditionalFormatting sqref="C40">
    <cfRule type="containsText" dxfId="16" priority="18" operator="containsText" text="&quot;">
      <formula>NOT(ISERROR(SEARCH("""",C40)))</formula>
    </cfRule>
  </conditionalFormatting>
  <conditionalFormatting sqref="A2:F2">
    <cfRule type="containsText" dxfId="15" priority="17" operator="containsText" text="&quot;">
      <formula>NOT(ISERROR(SEARCH("""",A2)))</formula>
    </cfRule>
  </conditionalFormatting>
  <conditionalFormatting sqref="E5:F5">
    <cfRule type="containsText" dxfId="14" priority="16" operator="containsText" text="&quot;">
      <formula>NOT(ISERROR(SEARCH("""",E5)))</formula>
    </cfRule>
  </conditionalFormatting>
  <conditionalFormatting sqref="D10:D12">
    <cfRule type="containsText" dxfId="13" priority="15" operator="containsText" text="&quot;">
      <formula>NOT(ISERROR(SEARCH("""",D10)))</formula>
    </cfRule>
  </conditionalFormatting>
  <conditionalFormatting sqref="F10">
    <cfRule type="containsText" dxfId="12" priority="14" operator="containsText" text="&quot;">
      <formula>NOT(ISERROR(SEARCH("""",F10)))</formula>
    </cfRule>
  </conditionalFormatting>
  <conditionalFormatting sqref="B10">
    <cfRule type="containsText" dxfId="11" priority="12" operator="containsText" text="&quot;">
      <formula>NOT(ISERROR(SEARCH("""",B10)))</formula>
    </cfRule>
  </conditionalFormatting>
  <conditionalFormatting sqref="B11">
    <cfRule type="containsText" dxfId="10" priority="11" operator="containsText" text="&quot;">
      <formula>NOT(ISERROR(SEARCH("""",B11)))</formula>
    </cfRule>
  </conditionalFormatting>
  <conditionalFormatting sqref="B12">
    <cfRule type="containsText" dxfId="9" priority="10" operator="containsText" text="&quot;">
      <formula>NOT(ISERROR(SEARCH("""",B12)))</formula>
    </cfRule>
  </conditionalFormatting>
  <conditionalFormatting sqref="D19">
    <cfRule type="containsText" dxfId="8" priority="9" operator="containsText" text="&quot;">
      <formula>NOT(ISERROR(SEARCH("""",D19)))</formula>
    </cfRule>
  </conditionalFormatting>
  <conditionalFormatting sqref="D20">
    <cfRule type="containsText" dxfId="7" priority="8" operator="containsText" text="&quot;">
      <formula>NOT(ISERROR(SEARCH("""",D20)))</formula>
    </cfRule>
  </conditionalFormatting>
  <conditionalFormatting sqref="D21">
    <cfRule type="containsText" dxfId="6" priority="7" operator="containsText" text="&quot;">
      <formula>NOT(ISERROR(SEARCH("""",D21)))</formula>
    </cfRule>
  </conditionalFormatting>
  <conditionalFormatting sqref="D22">
    <cfRule type="containsText" dxfId="5" priority="6" operator="containsText" text="&quot;">
      <formula>NOT(ISERROR(SEARCH("""",D22)))</formula>
    </cfRule>
  </conditionalFormatting>
  <conditionalFormatting sqref="D23">
    <cfRule type="containsText" dxfId="4" priority="5" operator="containsText" text="&quot;">
      <formula>NOT(ISERROR(SEARCH("""",D23)))</formula>
    </cfRule>
  </conditionalFormatting>
  <conditionalFormatting sqref="D24">
    <cfRule type="containsText" dxfId="3" priority="4" operator="containsText" text="&quot;">
      <formula>NOT(ISERROR(SEARCH("""",D24)))</formula>
    </cfRule>
  </conditionalFormatting>
  <conditionalFormatting sqref="D25">
    <cfRule type="containsText" dxfId="2" priority="3" operator="containsText" text="&quot;">
      <formula>NOT(ISERROR(SEARCH("""",D25)))</formula>
    </cfRule>
  </conditionalFormatting>
  <conditionalFormatting sqref="C26">
    <cfRule type="containsText" dxfId="1" priority="2" operator="containsText" text="&quot;">
      <formula>NOT(ISERROR(SEARCH("""",C26)))</formula>
    </cfRule>
  </conditionalFormatting>
  <conditionalFormatting sqref="C36">
    <cfRule type="containsText" dxfId="0" priority="1" operator="containsText" text="&quot;">
      <formula>NOT(ISERROR(SEARCH("""",C36)))</formula>
    </cfRule>
  </conditionalFormatting>
  <dataValidations count="3">
    <dataValidation allowBlank="1" showInputMessage="1" showErrorMessage="1" error="Only one vehicle configuration may be used on each spreadsheet." sqref="E12 E5:E7"/>
    <dataValidation allowBlank="1" showInputMessage="1" showErrorMessage="1" error="Only Yes or No may be entered." sqref="E49"/>
    <dataValidation type="list" allowBlank="1" showInputMessage="1" showErrorMessage="1" error="Only Yes or No may be entered." sqref="E17:E41">
      <formula1>"Yes, No"</formula1>
    </dataValidation>
  </dataValidations>
  <pageMargins left="0.7" right="0.7" top="0.75" bottom="0.75" header="0.3" footer="0.3"/>
  <pageSetup scale="91" fitToHeight="0" orientation="portrait" r:id="rId1"/>
  <headerFooter>
    <oddHeader>&amp;R5/24/2023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29-30 Passenger Diesel</vt:lpstr>
      <vt:lpstr>47-48 Passenger Diesel</vt:lpstr>
      <vt:lpstr>53-54 Passenger Diesel</vt:lpstr>
      <vt:lpstr>59 Passenger Diesel</vt:lpstr>
      <vt:lpstr>65 Passenger Diesel</vt:lpstr>
      <vt:lpstr>71 Passenger Diesel</vt:lpstr>
      <vt:lpstr>71 Passenger Electric </vt:lpstr>
      <vt:lpstr>77 Passenger Diesel</vt:lpstr>
      <vt:lpstr>77 Passenger Electric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Pliler</dc:creator>
  <cp:lastModifiedBy>Amy Gotreaux</cp:lastModifiedBy>
  <dcterms:created xsi:type="dcterms:W3CDTF">2023-05-16T19:06:09Z</dcterms:created>
  <dcterms:modified xsi:type="dcterms:W3CDTF">2023-06-08T19:38:27Z</dcterms:modified>
</cp:coreProperties>
</file>