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G:\Category Management Teams\Team 3\Andy Vehicle Desk\New Vehicle Bid\4400036790 -  Gerry Lane Chevy\Final Order Sheets\"/>
    </mc:Choice>
  </mc:AlternateContent>
  <xr:revisionPtr revIDLastSave="0" documentId="8_{913C1449-9C89-4503-91FB-5C08AFE55B85}" xr6:coauthVersionLast="47" xr6:coauthVersionMax="47" xr10:uidLastSave="{00000000-0000-0000-0000-000000000000}"/>
  <bookViews>
    <workbookView xWindow="-120" yWindow="-120" windowWidth="29040" windowHeight="15720" xr2:uid="{00000000-000D-0000-FFFF-FFFF00000000}"/>
  </bookViews>
  <sheets>
    <sheet name="Line 4-Silverado PPV" sheetId="1" r:id="rId1"/>
    <sheet name="Instructions" sheetId="2" r:id="rId2"/>
  </sheets>
  <definedNames>
    <definedName name="_xlnm.Print_Area" localSheetId="0">'Line 4-Silverado PPV'!$A$1:$E$54</definedName>
  </definedNames>
  <calcPr calcId="191029"/>
  <customWorkbookViews>
    <customWorkbookView name="Sonya Thomas - Personal View" guid="{419717ED-B0F0-44AF-BA0C-CF54A3F7B9F9}" mergeInterval="0" personalView="1" maximized="1" xWindow="-9" yWindow="-9" windowWidth="1938" windowHeight="1050" activeSheetId="1"/>
    <customWorkbookView name="Eric Meyers - Personal View" guid="{A4AABFBC-8208-4FD2-AF8B-B167D2E1460C}" mergeInterval="0" personalView="1" maximized="1" xWindow="-4" yWindow="-4" windowWidth="1928" windowHeight="10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1" l="1"/>
  <c r="E38" i="1"/>
  <c r="E37" i="1"/>
  <c r="E36" i="1"/>
  <c r="E35" i="1"/>
  <c r="E34" i="1"/>
  <c r="E33" i="1"/>
  <c r="E32" i="1"/>
  <c r="E31" i="1"/>
  <c r="E30" i="1"/>
  <c r="E29" i="1"/>
  <c r="E28" i="1"/>
  <c r="E27" i="1"/>
  <c r="E26" i="1"/>
  <c r="E25" i="1"/>
  <c r="E24" i="1"/>
  <c r="E23" i="1"/>
  <c r="E22" i="1"/>
  <c r="E21" i="1"/>
  <c r="E20" i="1"/>
  <c r="E19" i="1"/>
  <c r="E18" i="1"/>
  <c r="E17" i="1"/>
  <c r="E16" i="1"/>
  <c r="E15" i="1"/>
  <c r="D46" i="1" l="1"/>
  <c r="E7" i="1" l="1"/>
  <c r="E40" i="1" s="1"/>
  <c r="E42" i="1" l="1"/>
  <c r="E45" i="1" l="1"/>
  <c r="E46" i="1" s="1"/>
</calcChain>
</file>

<file path=xl/sharedStrings.xml><?xml version="1.0" encoding="utf-8"?>
<sst xmlns="http://schemas.openxmlformats.org/spreadsheetml/2006/main" count="109" uniqueCount="101">
  <si>
    <t>Unit Price</t>
  </si>
  <si>
    <t>Vehicle Description</t>
  </si>
  <si>
    <t>Order Code</t>
  </si>
  <si>
    <t>Quantity</t>
  </si>
  <si>
    <t>Extended Price</t>
  </si>
  <si>
    <t>Optional Equipment</t>
  </si>
  <si>
    <t>Option Code</t>
  </si>
  <si>
    <t>Option Unit Price</t>
  </si>
  <si>
    <t>Add Option</t>
  </si>
  <si>
    <t>1 EA</t>
  </si>
  <si>
    <t>State Contract Number</t>
  </si>
  <si>
    <t>Vendor</t>
  </si>
  <si>
    <t>Option Description</t>
  </si>
  <si>
    <t>4WD with 5.3L EcoTec3 V8 Engine</t>
  </si>
  <si>
    <t>Cost for Each Vehicle Plus Options</t>
  </si>
  <si>
    <t>Additional Costs</t>
  </si>
  <si>
    <t>0.35% Contract Administrative Fee</t>
  </si>
  <si>
    <t>Total Cost for Each Vehicle</t>
  </si>
  <si>
    <t>Total Cost for All Vehicles</t>
  </si>
  <si>
    <t>This spreadsheet is not a purchase order</t>
  </si>
  <si>
    <t>Instructions</t>
  </si>
  <si>
    <t>Gerry Lane Chevrolet</t>
  </si>
  <si>
    <t>Available Exterior Colors</t>
  </si>
  <si>
    <t>(GAZ) Summit White</t>
  </si>
  <si>
    <t>(GBA) Black</t>
  </si>
  <si>
    <t>5T5</t>
  </si>
  <si>
    <t>Spray-On Bedliner</t>
  </si>
  <si>
    <t>CGN</t>
  </si>
  <si>
    <t>V76</t>
  </si>
  <si>
    <t>G80</t>
  </si>
  <si>
    <t>LA Safety Inspection Sticker - 1 Year</t>
  </si>
  <si>
    <t>LA DEQ Waste Tire Fee (5 tires X $2.25 each)</t>
  </si>
  <si>
    <t>Agency  Information</t>
  </si>
  <si>
    <t>Contact Name:</t>
  </si>
  <si>
    <t>LPAA Approval No</t>
  </si>
  <si>
    <t>Phone:</t>
  </si>
  <si>
    <t>Email:</t>
  </si>
  <si>
    <t>Shopping Cart</t>
  </si>
  <si>
    <t>Vendor Information</t>
  </si>
  <si>
    <t>Eric Meyers</t>
  </si>
  <si>
    <t xml:space="preserve">Vendor No. </t>
  </si>
  <si>
    <t>225-268-7160</t>
  </si>
  <si>
    <t>eric.meyers@gerrylane.com</t>
  </si>
  <si>
    <t>Contract Line</t>
  </si>
  <si>
    <t>Delivery ARO</t>
  </si>
  <si>
    <t>Agency Name</t>
  </si>
  <si>
    <t>5W4-1WT</t>
  </si>
  <si>
    <t xml:space="preserve">Cloth Front 40/20/40 </t>
  </si>
  <si>
    <t>AE7</t>
  </si>
  <si>
    <t>Chevrolet Silverado PPV</t>
  </si>
  <si>
    <t>6J3</t>
  </si>
  <si>
    <t>6J4</t>
  </si>
  <si>
    <t>7X3</t>
  </si>
  <si>
    <t>6N5</t>
  </si>
  <si>
    <t>6N6</t>
  </si>
  <si>
    <t>5Y1</t>
  </si>
  <si>
    <t>Vinyl Rear Seat w/ Cloth Front 
(Requires AE7)</t>
  </si>
  <si>
    <t>Left Side Spotlight</t>
  </si>
  <si>
    <r>
      <t>Center Console/Front Seat Delete</t>
    </r>
    <r>
      <rPr>
        <sz val="9"/>
        <color theme="1"/>
        <rFont val="Calibri"/>
        <family val="2"/>
        <scheme val="minor"/>
      </rPr>
      <t xml:space="preserve">   
(Also removes the USB port and auxiliary power outlet when (AZ3) bench seat is ordered. Does not include a floor console. All exposed floor area will remain untrimmed. Deletes the center section of the front bench seat. )</t>
    </r>
  </si>
  <si>
    <t>PO #_______________________________</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</si>
  <si>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</si>
  <si>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BASE VEHICLE</t>
  </si>
  <si>
    <t>All-Terrain Tire</t>
  </si>
  <si>
    <t>QDV</t>
  </si>
  <si>
    <r>
      <t>Recovery Hooks</t>
    </r>
    <r>
      <rPr>
        <sz val="10"/>
        <color theme="1"/>
        <rFont val="Calibri"/>
        <family val="2"/>
        <scheme val="minor"/>
      </rPr>
      <t xml:space="preserve"> (2WD; STD on 4WD)</t>
    </r>
  </si>
  <si>
    <t xml:space="preserve">Wiring, Grille Lamps and Siren Speakers </t>
  </si>
  <si>
    <t xml:space="preserve">Wiring, Horn and Siren Circuit </t>
  </si>
  <si>
    <t xml:space="preserve">	Inoperative Rear Windows</t>
  </si>
  <si>
    <t>Inoperative Inside Rear Door Locks and Handles</t>
  </si>
  <si>
    <t>(GXD) Sterling Gray Metallic</t>
  </si>
  <si>
    <t xml:space="preserve"> </t>
  </si>
  <si>
    <t>90 Days</t>
  </si>
  <si>
    <t>WT Convenience Package includes (AKO) Deep Tinted
Glass, (BTV) Remote Vehicle Starter System, (C49) Rear
Window Defogger, (KC9) 120-volt bed-mounted power outlet,
(KI4) 120-volt interior panel outlet, (QT5) EZ-Lift Tailgate,
(PZ8) Hitch View, and (UTJ) Theft Deterrent System</t>
  </si>
  <si>
    <t>ZL3</t>
  </si>
  <si>
    <t>Z65</t>
  </si>
  <si>
    <r>
      <t>Power Package includes (U2K) SiriusXM, (UF2) LED Cargo
Area Lighting, (A2X) Driver 10-way Power Adjustable seat,
including lumbar (</t>
    </r>
    <r>
      <rPr>
        <b/>
        <sz val="12"/>
        <color theme="1"/>
        <rFont val="Calibri"/>
        <family val="2"/>
        <scheme val="minor"/>
      </rPr>
      <t>Requires (ZL3) WT Convenience Package
and (EKV) Cloth interior trim.)</t>
    </r>
  </si>
  <si>
    <t>Assisted Driving Package   (Deletes (UKM) Lane Keep Assist with Lane Departure warning.) )
includes (U12) Perimeter lighting, (UCV) Interior Camera, (UV2) HD Surround Vision and (UVX) Traffic Sign Recognition(Requires (ZL3) WT Convenience Package, (KI3) Heated Steering Wheel, (N5G) Sport Wrapped Steering Wheel, and (DME) mirrors or (DBC) mirrors.</t>
  </si>
  <si>
    <t>AS2</t>
  </si>
  <si>
    <t>Trailering Package STD N/C</t>
  </si>
  <si>
    <t>CHROME FT AND RR BUMPERS</t>
  </si>
  <si>
    <t>CWB</t>
  </si>
  <si>
    <t>34 GAL FUEL TANK</t>
  </si>
  <si>
    <t>NLA</t>
  </si>
  <si>
    <t>Heavy Duty Locking Rear Differential:</t>
  </si>
  <si>
    <t>Tailgate Assist Handle  
tailgate mounted fold-out grab handle for extra support(Not available with (ZW9) pickup bed delete. Requires (CGN) Chevytec Spray-on Bedliner.)</t>
  </si>
  <si>
    <t>TGH</t>
  </si>
  <si>
    <t>CHROME ASSIST STEPS</t>
  </si>
  <si>
    <t>VXH</t>
  </si>
  <si>
    <t>Auto Door Locks Disable  
Calibration disables auto door locks and is activated through radio or DIC settings</t>
  </si>
  <si>
    <t>BCV</t>
  </si>
  <si>
    <t xml:space="preserve">Alarm, Horn Content Theft Deterrent, Disabled  </t>
  </si>
  <si>
    <t>UTQ</t>
  </si>
  <si>
    <t>17" ALUM WHEELS</t>
  </si>
  <si>
    <t>Q5U</t>
  </si>
  <si>
    <t>26575R17 ALL TERRAIN TIRES</t>
  </si>
  <si>
    <t>RC5</t>
  </si>
  <si>
    <t>AMF	Remote Keyless Entry Package  
includes 4 additional transmitters, NOTE: programming of remotes is at customer's expense</t>
  </si>
  <si>
    <t>AMF</t>
  </si>
  <si>
    <t>(G42) White Sands</t>
  </si>
  <si>
    <t>(GAS) Apex Red</t>
  </si>
  <si>
    <t>STD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</si>
</sst>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7" x14ac:knownFonts="1">
    <font>
      <sz val="11"/>
      <color theme="1"/>
      <name val="Calibri"/>
      <family val="2"/>
      <scheme val="minor"/>
    </font>
    <font>
      <sz val="11"/>
      <color theme="1"/>
      <name val="Calibri"/>
      <family val="2"/>
      <scheme val="minor"/>
    </font>
    <font>
      <b/>
      <sz val="16"/>
      <color theme="1"/>
      <name val="Calibri"/>
      <family val="2"/>
      <scheme val="minor"/>
    </font>
    <font>
      <b/>
      <sz val="14"/>
      <color theme="1"/>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9"/>
      <color theme="1"/>
      <name val="Calibri"/>
      <family val="2"/>
      <scheme val="minor"/>
    </font>
    <font>
      <sz val="12"/>
      <color theme="1"/>
      <name val="Calibri"/>
      <family val="2"/>
      <scheme val="minor"/>
    </font>
    <font>
      <sz val="14"/>
      <color theme="1"/>
      <name val="Calibri"/>
      <family val="2"/>
      <scheme val="minor"/>
    </font>
    <font>
      <sz val="16"/>
      <color theme="1"/>
      <name val="Calibri"/>
      <family val="2"/>
      <scheme val="minor"/>
    </font>
    <font>
      <b/>
      <u/>
      <sz val="16"/>
      <color rgb="FFFF0000"/>
      <name val="Calibri"/>
      <family val="2"/>
      <scheme val="minor"/>
    </font>
    <font>
      <b/>
      <sz val="16"/>
      <name val="Calibri"/>
      <family val="2"/>
      <scheme val="minor"/>
    </font>
    <font>
      <sz val="10"/>
      <color theme="1"/>
      <name val="Calibri"/>
      <family val="2"/>
      <scheme val="minor"/>
    </font>
    <font>
      <b/>
      <sz val="14"/>
      <name val="Calibri"/>
      <family val="2"/>
      <scheme val="minor"/>
    </font>
    <font>
      <b/>
      <sz val="12"/>
      <color theme="1"/>
      <name val="Calibri"/>
      <family val="2"/>
      <scheme val="minor"/>
    </font>
    <font>
      <sz val="8"/>
      <color rgb="FF000000"/>
      <name val="Arial"/>
      <family val="2"/>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17">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double">
        <color indexed="64"/>
      </bottom>
      <diagonal/>
    </border>
    <border>
      <left/>
      <right style="thin">
        <color indexed="64"/>
      </right>
      <top/>
      <bottom/>
      <diagonal/>
    </border>
  </borders>
  <cellStyleXfs count="3">
    <xf numFmtId="0" fontId="0" fillId="0" borderId="0"/>
    <xf numFmtId="44" fontId="1" fillId="0" borderId="0" applyFont="0" applyFill="0" applyBorder="0" applyAlignment="0" applyProtection="0"/>
    <xf numFmtId="0" fontId="6" fillId="0" borderId="0" applyNumberFormat="0" applyFill="0" applyBorder="0" applyAlignment="0" applyProtection="0"/>
  </cellStyleXfs>
  <cellXfs count="90">
    <xf numFmtId="0" fontId="0" fillId="0" borderId="0" xfId="0"/>
    <xf numFmtId="0" fontId="0" fillId="5" borderId="3" xfId="0" applyFill="1" applyBorder="1" applyProtection="1">
      <protection locked="0"/>
    </xf>
    <xf numFmtId="0" fontId="0" fillId="0" borderId="3" xfId="0" applyBorder="1" applyAlignment="1" applyProtection="1">
      <alignment horizontal="center"/>
      <protection hidden="1"/>
    </xf>
    <xf numFmtId="44" fontId="0" fillId="0" borderId="3" xfId="1" applyFont="1" applyBorder="1" applyAlignment="1" applyProtection="1">
      <protection hidden="1"/>
    </xf>
    <xf numFmtId="44" fontId="0" fillId="0" borderId="3" xfId="1" applyFont="1" applyBorder="1" applyAlignment="1" applyProtection="1">
      <alignment horizontal="right"/>
      <protection hidden="1"/>
    </xf>
    <xf numFmtId="0" fontId="4" fillId="0" borderId="3" xfId="0" applyFont="1" applyBorder="1" applyAlignment="1" applyProtection="1">
      <alignment horizontal="center"/>
      <protection hidden="1"/>
    </xf>
    <xf numFmtId="0" fontId="2" fillId="0" borderId="3" xfId="0" applyFont="1" applyBorder="1" applyAlignment="1" applyProtection="1">
      <alignment horizontal="center"/>
      <protection hidden="1"/>
    </xf>
    <xf numFmtId="0" fontId="0" fillId="0" borderId="3" xfId="0" applyBorder="1"/>
    <xf numFmtId="0" fontId="4" fillId="0" borderId="0" xfId="0" applyFont="1"/>
    <xf numFmtId="1" fontId="0" fillId="0" borderId="0" xfId="0" applyNumberFormat="1"/>
    <xf numFmtId="1" fontId="4" fillId="0" borderId="0" xfId="0" applyNumberFormat="1" applyFont="1"/>
    <xf numFmtId="14" fontId="4" fillId="0" borderId="0" xfId="0" applyNumberFormat="1" applyFont="1"/>
    <xf numFmtId="0" fontId="2" fillId="3" borderId="3" xfId="0" applyFont="1" applyFill="1" applyBorder="1" applyAlignment="1" applyProtection="1">
      <alignment horizontal="center"/>
      <protection hidden="1"/>
    </xf>
    <xf numFmtId="0" fontId="5" fillId="4" borderId="3" xfId="0" applyFont="1" applyFill="1" applyBorder="1" applyAlignment="1" applyProtection="1">
      <alignment wrapText="1"/>
      <protection hidden="1"/>
    </xf>
    <xf numFmtId="0" fontId="0" fillId="0" borderId="3" xfId="0" applyBorder="1" applyProtection="1">
      <protection hidden="1"/>
    </xf>
    <xf numFmtId="0" fontId="3" fillId="3" borderId="1" xfId="0" applyFont="1" applyFill="1" applyBorder="1" applyAlignment="1" applyProtection="1">
      <alignment horizontal="centerContinuous" wrapText="1"/>
      <protection hidden="1"/>
    </xf>
    <xf numFmtId="0" fontId="3" fillId="3" borderId="1" xfId="0" applyFont="1" applyFill="1" applyBorder="1" applyAlignment="1" applyProtection="1">
      <alignment horizontal="centerContinuous"/>
      <protection hidden="1"/>
    </xf>
    <xf numFmtId="0" fontId="3" fillId="3" borderId="2" xfId="0" applyFont="1" applyFill="1" applyBorder="1" applyAlignment="1" applyProtection="1">
      <alignment horizontal="centerContinuous"/>
      <protection hidden="1"/>
    </xf>
    <xf numFmtId="0" fontId="3" fillId="3" borderId="3" xfId="0" applyFont="1" applyFill="1" applyBorder="1" applyAlignment="1" applyProtection="1">
      <alignment horizontal="centerContinuous"/>
      <protection hidden="1"/>
    </xf>
    <xf numFmtId="0" fontId="3" fillId="3" borderId="6" xfId="0" applyFont="1" applyFill="1" applyBorder="1" applyAlignment="1" applyProtection="1">
      <alignment horizontal="centerContinuous"/>
      <protection hidden="1"/>
    </xf>
    <xf numFmtId="1" fontId="0" fillId="0" borderId="0" xfId="0" applyNumberFormat="1" applyAlignment="1">
      <alignment horizontal="center"/>
    </xf>
    <xf numFmtId="0" fontId="0" fillId="0" borderId="0" xfId="0" applyAlignment="1">
      <alignment horizontal="center"/>
    </xf>
    <xf numFmtId="0" fontId="0" fillId="5" borderId="4" xfId="0" applyFill="1" applyBorder="1" applyAlignment="1" applyProtection="1">
      <alignment wrapText="1"/>
      <protection locked="0"/>
    </xf>
    <xf numFmtId="0" fontId="0" fillId="0" borderId="3" xfId="0" applyBorder="1" applyAlignment="1" applyProtection="1">
      <alignment horizontal="centerContinuous"/>
      <protection hidden="1"/>
    </xf>
    <xf numFmtId="0" fontId="3" fillId="3" borderId="5" xfId="0" applyFont="1" applyFill="1" applyBorder="1" applyAlignment="1" applyProtection="1">
      <alignment horizontal="centerContinuous"/>
      <protection hidden="1"/>
    </xf>
    <xf numFmtId="0" fontId="0" fillId="0" borderId="4" xfId="0" applyBorder="1"/>
    <xf numFmtId="0" fontId="0" fillId="0" borderId="7" xfId="0" applyBorder="1"/>
    <xf numFmtId="0" fontId="4" fillId="0" borderId="7" xfId="0" applyFont="1" applyBorder="1" applyAlignment="1">
      <alignment horizontal="center"/>
    </xf>
    <xf numFmtId="0" fontId="0" fillId="0" borderId="10" xfId="0" applyBorder="1"/>
    <xf numFmtId="0" fontId="0" fillId="0" borderId="11" xfId="0" applyBorder="1"/>
    <xf numFmtId="164" fontId="0" fillId="0" borderId="4" xfId="0" applyNumberFormat="1" applyBorder="1"/>
    <xf numFmtId="164" fontId="0" fillId="0" borderId="7" xfId="0" applyNumberFormat="1" applyBorder="1"/>
    <xf numFmtId="0" fontId="3" fillId="3" borderId="12" xfId="0" applyFont="1" applyFill="1" applyBorder="1" applyAlignment="1" applyProtection="1">
      <alignment horizontal="centerContinuous"/>
      <protection hidden="1"/>
    </xf>
    <xf numFmtId="0" fontId="6" fillId="5" borderId="10" xfId="2" applyFill="1" applyBorder="1" applyAlignment="1" applyProtection="1">
      <alignment wrapText="1"/>
      <protection locked="0"/>
    </xf>
    <xf numFmtId="0" fontId="0" fillId="5" borderId="11" xfId="0" applyFill="1" applyBorder="1" applyAlignment="1" applyProtection="1">
      <alignment wrapText="1"/>
      <protection locked="0"/>
    </xf>
    <xf numFmtId="0" fontId="0" fillId="5" borderId="10" xfId="0" applyFill="1" applyBorder="1" applyAlignment="1" applyProtection="1">
      <alignment wrapText="1"/>
      <protection locked="0"/>
    </xf>
    <xf numFmtId="0" fontId="0" fillId="5" borderId="7" xfId="0" applyFill="1" applyBorder="1" applyAlignment="1" applyProtection="1">
      <alignment wrapText="1"/>
      <protection locked="0"/>
    </xf>
    <xf numFmtId="1" fontId="10" fillId="0" borderId="0" xfId="0" applyNumberFormat="1" applyFont="1"/>
    <xf numFmtId="0" fontId="10" fillId="0" borderId="0" xfId="0" applyFont="1"/>
    <xf numFmtId="0" fontId="12" fillId="0" borderId="5" xfId="0" applyFont="1" applyBorder="1" applyAlignment="1" applyProtection="1">
      <alignment horizontal="center"/>
      <protection hidden="1"/>
    </xf>
    <xf numFmtId="1" fontId="2" fillId="0" borderId="0" xfId="0" applyNumberFormat="1" applyFont="1" applyAlignment="1">
      <alignment horizontal="center"/>
    </xf>
    <xf numFmtId="0" fontId="2" fillId="0" borderId="0" xfId="0" applyFont="1" applyAlignment="1">
      <alignment horizontal="center"/>
    </xf>
    <xf numFmtId="0" fontId="2" fillId="0" borderId="4" xfId="0" applyFont="1" applyBorder="1" applyAlignment="1" applyProtection="1">
      <alignment horizontal="center"/>
      <protection hidden="1"/>
    </xf>
    <xf numFmtId="1" fontId="9" fillId="0" borderId="0" xfId="0" applyNumberFormat="1" applyFont="1"/>
    <xf numFmtId="0" fontId="9" fillId="0" borderId="0" xfId="0" applyFont="1"/>
    <xf numFmtId="0" fontId="8" fillId="0" borderId="3" xfId="0" applyFont="1" applyBorder="1" applyAlignment="1" applyProtection="1">
      <alignment wrapText="1"/>
      <protection hidden="1"/>
    </xf>
    <xf numFmtId="0" fontId="8" fillId="0" borderId="3" xfId="0" applyFont="1" applyBorder="1" applyAlignment="1" applyProtection="1">
      <alignment horizontal="center" wrapText="1"/>
      <protection hidden="1"/>
    </xf>
    <xf numFmtId="44" fontId="8" fillId="0" borderId="3" xfId="1" applyFont="1" applyBorder="1" applyAlignment="1" applyProtection="1">
      <protection hidden="1"/>
    </xf>
    <xf numFmtId="0" fontId="8" fillId="5" borderId="3" xfId="0" applyFont="1" applyFill="1" applyBorder="1" applyProtection="1">
      <protection locked="0"/>
    </xf>
    <xf numFmtId="44" fontId="8" fillId="4" borderId="3" xfId="0" applyNumberFormat="1" applyFont="1" applyFill="1" applyBorder="1" applyProtection="1">
      <protection hidden="1"/>
    </xf>
    <xf numFmtId="1" fontId="8" fillId="0" borderId="0" xfId="0" applyNumberFormat="1" applyFont="1"/>
    <xf numFmtId="0" fontId="8" fillId="0" borderId="0" xfId="0" applyFont="1"/>
    <xf numFmtId="44" fontId="8" fillId="0" borderId="3" xfId="1" applyFont="1" applyFill="1" applyBorder="1" applyAlignment="1" applyProtection="1">
      <alignment horizontal="right"/>
      <protection hidden="1"/>
    </xf>
    <xf numFmtId="0" fontId="0" fillId="0" borderId="7" xfId="0" applyBorder="1" applyAlignment="1" applyProtection="1">
      <alignment horizontal="right"/>
      <protection hidden="1"/>
    </xf>
    <xf numFmtId="0" fontId="3" fillId="3" borderId="13" xfId="0" applyFont="1" applyFill="1" applyBorder="1" applyAlignment="1" applyProtection="1">
      <alignment horizontal="centerContinuous"/>
      <protection hidden="1"/>
    </xf>
    <xf numFmtId="0" fontId="0" fillId="0" borderId="4" xfId="0" applyBorder="1" applyAlignment="1" applyProtection="1">
      <alignment horizontal="centerContinuous"/>
      <protection hidden="1"/>
    </xf>
    <xf numFmtId="0" fontId="0" fillId="0" borderId="1" xfId="0" applyBorder="1" applyAlignment="1" applyProtection="1">
      <alignment horizontal="centerContinuous"/>
      <protection hidden="1"/>
    </xf>
    <xf numFmtId="0" fontId="0" fillId="0" borderId="7"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0" borderId="5" xfId="0" applyBorder="1" applyAlignment="1" applyProtection="1">
      <alignment horizontal="right"/>
      <protection hidden="1"/>
    </xf>
    <xf numFmtId="0" fontId="11" fillId="2" borderId="9" xfId="0" applyFont="1" applyFill="1" applyBorder="1" applyAlignment="1" applyProtection="1">
      <alignment horizontal="centerContinuous"/>
      <protection hidden="1"/>
    </xf>
    <xf numFmtId="0" fontId="10" fillId="2" borderId="14" xfId="0" applyFont="1" applyFill="1" applyBorder="1" applyAlignment="1" applyProtection="1">
      <alignment horizontal="centerContinuous"/>
      <protection hidden="1"/>
    </xf>
    <xf numFmtId="0" fontId="10" fillId="2" borderId="8" xfId="0" applyFont="1" applyFill="1" applyBorder="1" applyAlignment="1" applyProtection="1">
      <alignment horizontal="centerContinuous"/>
      <protection hidden="1"/>
    </xf>
    <xf numFmtId="0" fontId="9" fillId="0" borderId="7" xfId="0" applyFont="1" applyBorder="1" applyAlignment="1" applyProtection="1">
      <alignment horizontal="centerContinuous"/>
      <protection hidden="1"/>
    </xf>
    <xf numFmtId="0" fontId="0" fillId="0" borderId="3" xfId="0" applyBorder="1" applyAlignment="1" applyProtection="1">
      <alignment wrapText="1"/>
      <protection hidden="1"/>
    </xf>
    <xf numFmtId="44" fontId="0" fillId="0" borderId="3" xfId="0" applyNumberFormat="1" applyBorder="1" applyProtection="1">
      <protection hidden="1"/>
    </xf>
    <xf numFmtId="0" fontId="3" fillId="3" borderId="4" xfId="0" applyFont="1" applyFill="1" applyBorder="1" applyAlignment="1" applyProtection="1">
      <alignment horizontal="centerContinuous" wrapText="1"/>
      <protection hidden="1"/>
    </xf>
    <xf numFmtId="0" fontId="3" fillId="3" borderId="7" xfId="0" applyFont="1" applyFill="1" applyBorder="1" applyAlignment="1" applyProtection="1">
      <alignment horizontal="centerContinuous" wrapText="1"/>
      <protection hidden="1"/>
    </xf>
    <xf numFmtId="0" fontId="3" fillId="3" borderId="4" xfId="0" applyFont="1" applyFill="1" applyBorder="1" applyAlignment="1" applyProtection="1">
      <alignment horizontal="centerContinuous"/>
      <protection hidden="1"/>
    </xf>
    <xf numFmtId="0" fontId="3" fillId="3" borderId="7" xfId="0" applyFont="1" applyFill="1" applyBorder="1" applyAlignment="1" applyProtection="1">
      <alignment horizontal="centerContinuous"/>
      <protection hidden="1"/>
    </xf>
    <xf numFmtId="44" fontId="0" fillId="0" borderId="3" xfId="0" applyNumberFormat="1" applyBorder="1" applyAlignment="1" applyProtection="1">
      <alignment horizontal="center"/>
      <protection hidden="1"/>
    </xf>
    <xf numFmtId="44" fontId="0" fillId="0" borderId="15" xfId="0" applyNumberFormat="1" applyBorder="1" applyProtection="1">
      <protection hidden="1"/>
    </xf>
    <xf numFmtId="0" fontId="0" fillId="0" borderId="4" xfId="0" applyBorder="1" applyAlignment="1">
      <alignment horizontal="right"/>
    </xf>
    <xf numFmtId="0" fontId="0" fillId="5" borderId="3" xfId="0" applyFill="1" applyBorder="1" applyAlignment="1" applyProtection="1">
      <alignment horizontal="left" wrapText="1"/>
      <protection locked="0"/>
    </xf>
    <xf numFmtId="0" fontId="0" fillId="5" borderId="3" xfId="0" applyFill="1" applyBorder="1" applyAlignment="1" applyProtection="1">
      <alignment horizontal="left"/>
      <protection locked="0"/>
    </xf>
    <xf numFmtId="0" fontId="4" fillId="0" borderId="4" xfId="0" applyFont="1" applyBorder="1" applyAlignment="1">
      <alignment horizontal="right"/>
    </xf>
    <xf numFmtId="164" fontId="0" fillId="0" borderId="0" xfId="0" applyNumberFormat="1"/>
    <xf numFmtId="164" fontId="0" fillId="0" borderId="16" xfId="0" applyNumberFormat="1" applyBorder="1"/>
    <xf numFmtId="0" fontId="0" fillId="0" borderId="2" xfId="0" applyBorder="1"/>
    <xf numFmtId="0" fontId="8" fillId="5" borderId="3" xfId="0" applyFont="1" applyFill="1" applyBorder="1" applyAlignment="1" applyProtection="1">
      <alignment horizontal="center" wrapText="1"/>
      <protection locked="0"/>
    </xf>
    <xf numFmtId="0" fontId="8" fillId="4" borderId="5" xfId="0" applyFont="1" applyFill="1" applyBorder="1" applyAlignment="1" applyProtection="1">
      <alignment horizontal="centerContinuous" wrapText="1"/>
      <protection hidden="1"/>
    </xf>
    <xf numFmtId="0" fontId="8" fillId="0" borderId="3" xfId="0" applyFont="1" applyBorder="1" applyAlignment="1" applyProtection="1">
      <alignment horizontal="centerContinuous" wrapText="1"/>
      <protection hidden="1"/>
    </xf>
    <xf numFmtId="0" fontId="8" fillId="5" borderId="4" xfId="0" applyFont="1" applyFill="1" applyBorder="1" applyAlignment="1" applyProtection="1">
      <alignment horizontal="center" wrapText="1"/>
      <protection locked="0"/>
    </xf>
    <xf numFmtId="0" fontId="8" fillId="0" borderId="4" xfId="0" applyFont="1" applyBorder="1" applyAlignment="1" applyProtection="1">
      <alignment horizontal="centerContinuous" wrapText="1"/>
      <protection hidden="1"/>
    </xf>
    <xf numFmtId="0" fontId="8" fillId="0" borderId="7" xfId="0" applyFont="1" applyBorder="1" applyAlignment="1" applyProtection="1">
      <alignment horizontal="centerContinuous" wrapText="1"/>
      <protection hidden="1"/>
    </xf>
    <xf numFmtId="0" fontId="8" fillId="5" borderId="7" xfId="0" applyFont="1" applyFill="1" applyBorder="1" applyAlignment="1" applyProtection="1">
      <alignment horizontal="center" wrapText="1"/>
      <protection locked="0"/>
    </xf>
    <xf numFmtId="0" fontId="3" fillId="0" borderId="3" xfId="0" applyFont="1" applyBorder="1" applyAlignment="1" applyProtection="1">
      <alignment horizontal="center"/>
      <protection hidden="1"/>
    </xf>
    <xf numFmtId="0" fontId="14" fillId="0" borderId="5" xfId="0" applyFont="1" applyBorder="1" applyAlignment="1" applyProtection="1">
      <alignment horizontal="center"/>
      <protection hidden="1"/>
    </xf>
    <xf numFmtId="0" fontId="3" fillId="0" borderId="4" xfId="0" applyFont="1" applyBorder="1" applyAlignment="1" applyProtection="1">
      <alignment horizontal="centerContinuous"/>
      <protection hidden="1"/>
    </xf>
    <xf numFmtId="0" fontId="16" fillId="0" borderId="0" xfId="0" applyFont="1"/>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
  <sheetViews>
    <sheetView tabSelected="1" view="pageLayout" zoomScaleNormal="100" zoomScaleSheetLayoutView="100" workbookViewId="0">
      <selection activeCell="E12" sqref="E12"/>
    </sheetView>
  </sheetViews>
  <sheetFormatPr defaultRowHeight="15" x14ac:dyDescent="0.25"/>
  <cols>
    <col min="1" max="1" width="40.7109375" customWidth="1"/>
    <col min="2" max="2" width="18.7109375" bestFit="1" customWidth="1"/>
    <col min="3" max="3" width="16.7109375" customWidth="1"/>
    <col min="4" max="4" width="17.28515625" bestFit="1" customWidth="1"/>
    <col min="5" max="5" width="16.7109375" customWidth="1"/>
    <col min="6" max="6" width="12.140625" style="9" bestFit="1" customWidth="1"/>
  </cols>
  <sheetData>
    <row r="1" spans="1:6" s="8" customFormat="1" x14ac:dyDescent="0.25">
      <c r="A1" s="8" t="s">
        <v>59</v>
      </c>
      <c r="E1" s="11">
        <v>46327</v>
      </c>
      <c r="F1" s="10"/>
    </row>
    <row r="2" spans="1:6" s="38" customFormat="1" ht="27" customHeight="1" x14ac:dyDescent="0.35">
      <c r="A2" s="60" t="s">
        <v>19</v>
      </c>
      <c r="B2" s="61"/>
      <c r="C2" s="61"/>
      <c r="D2" s="61"/>
      <c r="E2" s="62"/>
      <c r="F2" s="37"/>
    </row>
    <row r="3" spans="1:6" s="41" customFormat="1" ht="21" x14ac:dyDescent="0.35">
      <c r="A3" s="6" t="s">
        <v>49</v>
      </c>
      <c r="B3" s="6" t="s">
        <v>43</v>
      </c>
      <c r="C3" s="6">
        <v>4</v>
      </c>
      <c r="D3" s="39" t="s">
        <v>44</v>
      </c>
      <c r="E3" s="87" t="s">
        <v>71</v>
      </c>
      <c r="F3" s="40"/>
    </row>
    <row r="4" spans="1:6" s="41" customFormat="1" ht="21" x14ac:dyDescent="0.35">
      <c r="A4" s="86" t="s">
        <v>10</v>
      </c>
      <c r="B4" s="86">
        <v>4400036790</v>
      </c>
      <c r="C4" s="42" t="s">
        <v>11</v>
      </c>
      <c r="D4" s="88" t="s">
        <v>21</v>
      </c>
      <c r="E4" s="63"/>
      <c r="F4" s="40"/>
    </row>
    <row r="5" spans="1:6" s="44" customFormat="1" ht="18.75" x14ac:dyDescent="0.3">
      <c r="A5" s="18" t="s">
        <v>61</v>
      </c>
      <c r="B5" s="18"/>
      <c r="C5" s="18"/>
      <c r="D5" s="18"/>
      <c r="E5" s="18"/>
      <c r="F5" s="43"/>
    </row>
    <row r="6" spans="1:6" s="21" customFormat="1" x14ac:dyDescent="0.25">
      <c r="A6" s="5" t="s">
        <v>1</v>
      </c>
      <c r="B6" s="5" t="s">
        <v>2</v>
      </c>
      <c r="C6" s="5" t="s">
        <v>0</v>
      </c>
      <c r="D6" s="5" t="s">
        <v>3</v>
      </c>
      <c r="E6" s="5" t="s">
        <v>4</v>
      </c>
      <c r="F6" s="20"/>
    </row>
    <row r="7" spans="1:6" ht="15" customHeight="1" x14ac:dyDescent="0.25">
      <c r="A7" s="64" t="s">
        <v>13</v>
      </c>
      <c r="B7" s="14" t="s">
        <v>46</v>
      </c>
      <c r="C7" s="3">
        <v>48802</v>
      </c>
      <c r="D7" s="1"/>
      <c r="E7" s="65">
        <f>$C7*D7</f>
        <v>0</v>
      </c>
    </row>
    <row r="8" spans="1:6" ht="18.75" customHeight="1" x14ac:dyDescent="0.3">
      <c r="A8" s="66" t="s">
        <v>22</v>
      </c>
      <c r="B8" s="15"/>
      <c r="C8" s="15"/>
      <c r="D8" s="15"/>
      <c r="E8" s="67"/>
    </row>
    <row r="9" spans="1:6" s="51" customFormat="1" ht="15.75" x14ac:dyDescent="0.25">
      <c r="A9" s="46" t="s">
        <v>23</v>
      </c>
      <c r="B9" s="79"/>
      <c r="C9" s="80" t="s">
        <v>69</v>
      </c>
      <c r="D9" s="80"/>
      <c r="E9" s="79" t="s">
        <v>70</v>
      </c>
      <c r="F9" s="50"/>
    </row>
    <row r="10" spans="1:6" s="51" customFormat="1" ht="15.75" x14ac:dyDescent="0.25">
      <c r="A10" s="81" t="s">
        <v>24</v>
      </c>
      <c r="B10" s="82"/>
      <c r="C10" s="83" t="s">
        <v>98</v>
      </c>
      <c r="D10" s="84"/>
      <c r="E10" s="85"/>
      <c r="F10" s="50"/>
    </row>
    <row r="11" spans="1:6" s="51" customFormat="1" ht="15.75" x14ac:dyDescent="0.25">
      <c r="A11" s="81" t="s">
        <v>99</v>
      </c>
      <c r="B11" s="82"/>
      <c r="C11" s="83" t="s">
        <v>24</v>
      </c>
      <c r="D11" s="84"/>
      <c r="E11" s="85"/>
      <c r="F11" s="50"/>
    </row>
    <row r="12" spans="1:6" s="51" customFormat="1" ht="15.75" x14ac:dyDescent="0.25">
      <c r="A12" s="81" t="s">
        <v>69</v>
      </c>
      <c r="B12" s="82"/>
      <c r="C12" s="83" t="s">
        <v>70</v>
      </c>
      <c r="D12" s="84"/>
      <c r="E12" s="85"/>
      <c r="F12" s="50"/>
    </row>
    <row r="13" spans="1:6" ht="18.75" customHeight="1" x14ac:dyDescent="0.3">
      <c r="A13" s="68" t="s">
        <v>5</v>
      </c>
      <c r="B13" s="16"/>
      <c r="C13" s="17"/>
      <c r="D13" s="17"/>
      <c r="E13" s="69"/>
    </row>
    <row r="14" spans="1:6" x14ac:dyDescent="0.25">
      <c r="A14" s="5" t="s">
        <v>12</v>
      </c>
      <c r="B14" s="5" t="s">
        <v>6</v>
      </c>
      <c r="C14" s="5" t="s">
        <v>7</v>
      </c>
      <c r="D14" s="5" t="s">
        <v>8</v>
      </c>
      <c r="E14" s="5" t="s">
        <v>4</v>
      </c>
    </row>
    <row r="15" spans="1:6" s="51" customFormat="1" ht="173.25" x14ac:dyDescent="0.25">
      <c r="A15" s="45" t="s">
        <v>76</v>
      </c>
      <c r="B15" s="46" t="s">
        <v>77</v>
      </c>
      <c r="C15" s="47">
        <v>495.95</v>
      </c>
      <c r="D15" s="48"/>
      <c r="E15" s="49">
        <f>IF(D15="Yes",$C15*SUM($D$7),0)</f>
        <v>0</v>
      </c>
      <c r="F15" s="50"/>
    </row>
    <row r="16" spans="1:6" s="51" customFormat="1" ht="157.5" x14ac:dyDescent="0.25">
      <c r="A16" s="45" t="s">
        <v>72</v>
      </c>
      <c r="B16" s="46" t="s">
        <v>73</v>
      </c>
      <c r="C16" s="47">
        <v>1001</v>
      </c>
      <c r="D16" s="48"/>
      <c r="E16" s="49">
        <f>IF(D16="Yes",$C16*SUM($D$7),0)</f>
        <v>0</v>
      </c>
      <c r="F16" s="50"/>
    </row>
    <row r="17" spans="1:6" s="51" customFormat="1" ht="110.25" x14ac:dyDescent="0.25">
      <c r="A17" s="45" t="s">
        <v>75</v>
      </c>
      <c r="B17" s="46" t="s">
        <v>74</v>
      </c>
      <c r="C17" s="47">
        <v>468.65</v>
      </c>
      <c r="D17" s="48"/>
      <c r="E17" s="49">
        <f>IF(D17="Yes",$C17*SUM($D$7),0)</f>
        <v>0</v>
      </c>
      <c r="F17" s="50"/>
    </row>
    <row r="18" spans="1:6" s="51" customFormat="1" ht="15.75" x14ac:dyDescent="0.25">
      <c r="A18" s="45" t="s">
        <v>94</v>
      </c>
      <c r="B18" s="46" t="s">
        <v>95</v>
      </c>
      <c r="C18" s="47">
        <v>359.45</v>
      </c>
      <c r="D18" s="48"/>
      <c r="E18" s="49">
        <f>IF(D18="Yes",$C18*SUM($D$7),0)</f>
        <v>0</v>
      </c>
      <c r="F18" s="50"/>
    </row>
    <row r="19" spans="1:6" s="51" customFormat="1" ht="15.75" x14ac:dyDescent="0.25">
      <c r="A19" s="45" t="s">
        <v>92</v>
      </c>
      <c r="B19" s="46" t="s">
        <v>93</v>
      </c>
      <c r="C19" s="47">
        <v>318.5</v>
      </c>
      <c r="D19" s="48"/>
      <c r="E19" s="49">
        <f>IF(D19="Yes",$C19*SUM($D$7),0)</f>
        <v>0</v>
      </c>
      <c r="F19" s="50"/>
    </row>
    <row r="20" spans="1:6" s="51" customFormat="1" ht="15.75" x14ac:dyDescent="0.25">
      <c r="A20" s="45" t="s">
        <v>78</v>
      </c>
      <c r="B20" s="46" t="s">
        <v>100</v>
      </c>
      <c r="C20" s="47">
        <v>0</v>
      </c>
      <c r="D20" s="48"/>
      <c r="E20" s="49">
        <f>IF(D20="Yes",$C20*SUM($D$7),0)</f>
        <v>0</v>
      </c>
      <c r="F20" s="50"/>
    </row>
    <row r="21" spans="1:6" s="51" customFormat="1" ht="15.75" x14ac:dyDescent="0.25">
      <c r="A21" s="45" t="s">
        <v>26</v>
      </c>
      <c r="B21" s="46" t="s">
        <v>27</v>
      </c>
      <c r="C21" s="47">
        <v>568.75</v>
      </c>
      <c r="D21" s="48"/>
      <c r="E21" s="49">
        <f>IF(D21="Yes",$C21*SUM($D$7),0)</f>
        <v>0</v>
      </c>
      <c r="F21" s="50"/>
    </row>
    <row r="22" spans="1:6" ht="15.75" x14ac:dyDescent="0.25">
      <c r="A22" s="64" t="s">
        <v>79</v>
      </c>
      <c r="B22" s="2" t="s">
        <v>80</v>
      </c>
      <c r="C22" s="3">
        <v>182</v>
      </c>
      <c r="D22" s="1"/>
      <c r="E22" s="49">
        <f>IF(D22="Yes",$C22*SUM($D$7),0)</f>
        <v>0</v>
      </c>
    </row>
    <row r="23" spans="1:6" s="51" customFormat="1" ht="15.75" x14ac:dyDescent="0.25">
      <c r="A23" s="45" t="s">
        <v>81</v>
      </c>
      <c r="B23" s="46" t="s">
        <v>82</v>
      </c>
      <c r="C23" s="47">
        <v>404.95</v>
      </c>
      <c r="D23" s="48"/>
      <c r="E23" s="49">
        <f>IF(D23="Yes",$C23*SUM($D$7),0)</f>
        <v>0</v>
      </c>
      <c r="F23" s="50"/>
    </row>
    <row r="24" spans="1:6" s="51" customFormat="1" ht="15.75" x14ac:dyDescent="0.25">
      <c r="A24" s="45" t="s">
        <v>83</v>
      </c>
      <c r="B24" s="46" t="s">
        <v>29</v>
      </c>
      <c r="C24" s="47">
        <v>359.45</v>
      </c>
      <c r="D24" s="48"/>
      <c r="E24" s="49">
        <f>IF(D24="Yes",$C24*SUM($D$7),0)</f>
        <v>0</v>
      </c>
      <c r="F24" s="50"/>
    </row>
    <row r="25" spans="1:6" s="51" customFormat="1" ht="78.75" x14ac:dyDescent="0.25">
      <c r="A25" s="45" t="s">
        <v>84</v>
      </c>
      <c r="B25" s="46" t="s">
        <v>85</v>
      </c>
      <c r="C25" s="47">
        <v>59.15</v>
      </c>
      <c r="D25" s="48"/>
      <c r="E25" s="49">
        <f>IF(D25="Yes",$C25*SUM($D$7),0)</f>
        <v>0</v>
      </c>
      <c r="F25" s="50"/>
    </row>
    <row r="26" spans="1:6" s="51" customFormat="1" ht="15.75" x14ac:dyDescent="0.25">
      <c r="A26" s="45" t="s">
        <v>86</v>
      </c>
      <c r="B26" s="46" t="s">
        <v>87</v>
      </c>
      <c r="C26" s="47">
        <v>750.75</v>
      </c>
      <c r="D26" s="48"/>
      <c r="E26" s="49">
        <f>IF(D26="Yes",$C26*SUM($D$7),0)</f>
        <v>0</v>
      </c>
      <c r="F26" s="50"/>
    </row>
    <row r="27" spans="1:6" ht="15.75" x14ac:dyDescent="0.25">
      <c r="A27" s="64" t="s">
        <v>65</v>
      </c>
      <c r="B27" s="2" t="s">
        <v>50</v>
      </c>
      <c r="C27" s="4">
        <v>188.37</v>
      </c>
      <c r="D27" s="1"/>
      <c r="E27" s="49">
        <f>IF(D27="Yes",$C27*SUM($D$7),0)</f>
        <v>0</v>
      </c>
    </row>
    <row r="28" spans="1:6" ht="14.25" customHeight="1" x14ac:dyDescent="0.25">
      <c r="A28" s="64" t="s">
        <v>66</v>
      </c>
      <c r="B28" s="2" t="s">
        <v>51</v>
      </c>
      <c r="C28" s="4">
        <v>95.55</v>
      </c>
      <c r="D28" s="1"/>
      <c r="E28" s="49">
        <f>IF(D28="Yes",$C28*SUM($D$7),0)</f>
        <v>0</v>
      </c>
    </row>
    <row r="29" spans="1:6" ht="14.25" customHeight="1" x14ac:dyDescent="0.25">
      <c r="A29" s="64" t="s">
        <v>67</v>
      </c>
      <c r="B29" s="2" t="s">
        <v>53</v>
      </c>
      <c r="C29" s="3">
        <v>45.5</v>
      </c>
      <c r="D29" s="1"/>
      <c r="E29" s="49">
        <f>IF(D29="Yes",$C29*SUM($D$7),0)</f>
        <v>0</v>
      </c>
    </row>
    <row r="30" spans="1:6" ht="30" x14ac:dyDescent="0.25">
      <c r="A30" s="64" t="s">
        <v>68</v>
      </c>
      <c r="B30" s="2" t="s">
        <v>54</v>
      </c>
      <c r="C30" s="3">
        <v>62.79</v>
      </c>
      <c r="D30" s="1"/>
      <c r="E30" s="49">
        <f>IF(D30="Yes",$C30*SUM($D$7),0)</f>
        <v>0</v>
      </c>
    </row>
    <row r="31" spans="1:6" ht="14.25" customHeight="1" x14ac:dyDescent="0.25">
      <c r="A31" s="64" t="s">
        <v>57</v>
      </c>
      <c r="B31" s="2" t="s">
        <v>52</v>
      </c>
      <c r="C31" s="4">
        <v>928.2</v>
      </c>
      <c r="D31" s="1"/>
      <c r="E31" s="49">
        <f>IF(D31="Yes",$C31*SUM($D$7),0)</f>
        <v>0</v>
      </c>
    </row>
    <row r="32" spans="1:6" ht="14.25" customHeight="1" x14ac:dyDescent="0.25">
      <c r="A32" s="64" t="s">
        <v>88</v>
      </c>
      <c r="B32" s="2" t="s">
        <v>89</v>
      </c>
      <c r="C32" s="3">
        <v>68.25</v>
      </c>
      <c r="D32" s="1"/>
      <c r="E32" s="49">
        <f>IF(D32="Yes",$C32*SUM($D$7),0)</f>
        <v>0</v>
      </c>
    </row>
    <row r="33" spans="1:6" ht="14.25" customHeight="1" x14ac:dyDescent="0.25">
      <c r="A33" s="89" t="s">
        <v>90</v>
      </c>
      <c r="B33" s="2" t="s">
        <v>91</v>
      </c>
      <c r="C33" s="3">
        <v>68.25</v>
      </c>
      <c r="D33" s="1"/>
      <c r="E33" s="49">
        <f>IF(D33="Yes",$C33*SUM($D$7),0)</f>
        <v>0</v>
      </c>
    </row>
    <row r="34" spans="1:6" ht="14.25" customHeight="1" x14ac:dyDescent="0.25">
      <c r="A34" s="64" t="s">
        <v>96</v>
      </c>
      <c r="B34" s="2" t="s">
        <v>97</v>
      </c>
      <c r="C34" s="3">
        <v>0</v>
      </c>
      <c r="D34" s="1"/>
      <c r="E34" s="49">
        <f>IF(D34="Yes",$C34*SUM($D$7),0)</f>
        <v>0</v>
      </c>
    </row>
    <row r="35" spans="1:6" s="51" customFormat="1" ht="15.75" x14ac:dyDescent="0.25">
      <c r="A35" s="45" t="s">
        <v>62</v>
      </c>
      <c r="B35" s="46" t="s">
        <v>63</v>
      </c>
      <c r="C35" s="47">
        <v>182</v>
      </c>
      <c r="D35" s="48"/>
      <c r="E35" s="49">
        <f>IF(D35="Yes",$C35*SUM($D$7),0)</f>
        <v>0</v>
      </c>
      <c r="F35" s="50"/>
    </row>
    <row r="36" spans="1:6" ht="30" x14ac:dyDescent="0.25">
      <c r="A36" s="64" t="s">
        <v>56</v>
      </c>
      <c r="B36" s="2" t="s">
        <v>25</v>
      </c>
      <c r="C36" s="4">
        <v>0</v>
      </c>
      <c r="D36" s="1"/>
      <c r="E36" s="49">
        <f>IF(D36="Yes",$C36*SUM($D$7),0)</f>
        <v>0</v>
      </c>
    </row>
    <row r="37" spans="1:6" ht="14.25" customHeight="1" x14ac:dyDescent="0.25">
      <c r="A37" s="64" t="s">
        <v>47</v>
      </c>
      <c r="B37" s="2" t="s">
        <v>48</v>
      </c>
      <c r="C37" s="4">
        <v>0</v>
      </c>
      <c r="D37" s="1"/>
      <c r="E37" s="49">
        <f>IF(D37="Yes",$C37*SUM($D$7),0)</f>
        <v>0</v>
      </c>
    </row>
    <row r="38" spans="1:6" s="51" customFormat="1" ht="15.75" x14ac:dyDescent="0.25">
      <c r="A38" s="45" t="s">
        <v>64</v>
      </c>
      <c r="B38" s="46" t="s">
        <v>28</v>
      </c>
      <c r="C38" s="52">
        <v>0</v>
      </c>
      <c r="D38" s="48"/>
      <c r="E38" s="49">
        <f>IF(D38="Yes",$C38*SUM($D$7),0)</f>
        <v>0</v>
      </c>
      <c r="F38" s="50"/>
    </row>
    <row r="39" spans="1:6" ht="75" customHeight="1" x14ac:dyDescent="0.25">
      <c r="A39" s="64" t="s">
        <v>58</v>
      </c>
      <c r="B39" s="2" t="s">
        <v>55</v>
      </c>
      <c r="C39" s="4">
        <v>0</v>
      </c>
      <c r="D39" s="1"/>
      <c r="E39" s="49">
        <f>IF(D39="Yes",$C39*SUM($D$7),0)</f>
        <v>0</v>
      </c>
    </row>
    <row r="40" spans="1:6" ht="14.25" customHeight="1" x14ac:dyDescent="0.25">
      <c r="A40" s="55" t="s">
        <v>14</v>
      </c>
      <c r="B40" s="56"/>
      <c r="C40" s="57"/>
      <c r="D40" s="53" t="s">
        <v>9</v>
      </c>
      <c r="E40" s="70">
        <f>IF(SUM(D7:D7)=0,0,SUM(E7:E7,E15:E39)/SUM(D7:D7))</f>
        <v>0</v>
      </c>
    </row>
    <row r="41" spans="1:6" ht="18.75" x14ac:dyDescent="0.3">
      <c r="A41" s="54" t="s">
        <v>15</v>
      </c>
      <c r="B41" s="54"/>
      <c r="C41" s="54"/>
      <c r="D41" s="18"/>
      <c r="E41" s="18"/>
    </row>
    <row r="42" spans="1:6" ht="14.25" customHeight="1" x14ac:dyDescent="0.25">
      <c r="A42" s="23" t="s">
        <v>16</v>
      </c>
      <c r="B42" s="23"/>
      <c r="C42" s="23"/>
      <c r="D42" s="23"/>
      <c r="E42" s="65">
        <f>ROUND(0.0035*E40,2)</f>
        <v>0</v>
      </c>
    </row>
    <row r="43" spans="1:6" ht="14.25" customHeight="1" x14ac:dyDescent="0.25">
      <c r="A43" s="23" t="s">
        <v>31</v>
      </c>
      <c r="B43" s="23"/>
      <c r="C43" s="23"/>
      <c r="D43" s="23"/>
      <c r="E43" s="65">
        <v>11.25</v>
      </c>
    </row>
    <row r="44" spans="1:6" ht="14.25" customHeight="1" x14ac:dyDescent="0.25">
      <c r="A44" s="23" t="s">
        <v>30</v>
      </c>
      <c r="B44" s="23"/>
      <c r="C44" s="23"/>
      <c r="D44" s="23"/>
      <c r="E44" s="65">
        <v>18</v>
      </c>
    </row>
    <row r="45" spans="1:6" ht="14.25" customHeight="1" x14ac:dyDescent="0.25">
      <c r="A45" s="58" t="s">
        <v>17</v>
      </c>
      <c r="B45" s="58"/>
      <c r="C45" s="58"/>
      <c r="D45" s="59" t="s">
        <v>9</v>
      </c>
      <c r="E45" s="65">
        <f>IF(SUM(E40:E44)&lt;100,0,SUM(E40:E44))</f>
        <v>0</v>
      </c>
    </row>
    <row r="46" spans="1:6" ht="14.25" customHeight="1" thickBot="1" x14ac:dyDescent="0.3">
      <c r="A46" s="55" t="s">
        <v>18</v>
      </c>
      <c r="B46" s="56"/>
      <c r="C46" s="56"/>
      <c r="D46" s="23" t="str">
        <f>IF(SUM(D7:D7)=0,"",IF(SUM(D7:D7)=1,"1 Vehicle",SUM(D7:D7)&amp;" Vehicles"))</f>
        <v/>
      </c>
      <c r="E46" s="71">
        <f>E45*SUM(D7:D7)</f>
        <v>0</v>
      </c>
    </row>
    <row r="47" spans="1:6" ht="19.5" thickTop="1" x14ac:dyDescent="0.3">
      <c r="A47" s="54" t="s">
        <v>32</v>
      </c>
      <c r="B47" s="32"/>
      <c r="C47" s="32"/>
      <c r="D47" s="54"/>
      <c r="E47" s="19"/>
    </row>
    <row r="48" spans="1:6" ht="14.25" customHeight="1" x14ac:dyDescent="0.25">
      <c r="A48" s="72" t="s">
        <v>33</v>
      </c>
      <c r="B48" s="22"/>
      <c r="C48" s="36"/>
      <c r="D48" s="26" t="s">
        <v>45</v>
      </c>
      <c r="E48" s="73"/>
    </row>
    <row r="49" spans="1:5" ht="14.25" customHeight="1" x14ac:dyDescent="0.25">
      <c r="A49" s="72" t="s">
        <v>35</v>
      </c>
      <c r="B49" s="35"/>
      <c r="C49" s="34"/>
      <c r="D49" s="26" t="s">
        <v>34</v>
      </c>
      <c r="E49" s="74"/>
    </row>
    <row r="50" spans="1:5" ht="14.25" customHeight="1" x14ac:dyDescent="0.25">
      <c r="A50" s="72" t="s">
        <v>36</v>
      </c>
      <c r="B50" s="33"/>
      <c r="C50" s="34"/>
      <c r="D50" s="26" t="s">
        <v>37</v>
      </c>
      <c r="E50" s="74"/>
    </row>
    <row r="51" spans="1:5" ht="18.75" x14ac:dyDescent="0.3">
      <c r="A51" s="18" t="s">
        <v>38</v>
      </c>
      <c r="B51" s="32"/>
      <c r="C51" s="32"/>
      <c r="D51" s="24"/>
      <c r="E51" s="24"/>
    </row>
    <row r="52" spans="1:5" ht="14.25" customHeight="1" x14ac:dyDescent="0.25">
      <c r="A52" s="75" t="s">
        <v>21</v>
      </c>
      <c r="B52" s="25" t="s">
        <v>39</v>
      </c>
      <c r="C52" s="26"/>
      <c r="D52" s="7" t="s">
        <v>40</v>
      </c>
      <c r="E52" s="27">
        <v>3100124320</v>
      </c>
    </row>
    <row r="53" spans="1:5" ht="14.25" customHeight="1" x14ac:dyDescent="0.25">
      <c r="A53" s="72" t="s">
        <v>35</v>
      </c>
      <c r="B53" s="30" t="s">
        <v>41</v>
      </c>
      <c r="C53" s="31"/>
      <c r="D53" s="76"/>
      <c r="E53" s="77"/>
    </row>
    <row r="54" spans="1:5" ht="14.25" customHeight="1" x14ac:dyDescent="0.25">
      <c r="A54" s="72" t="s">
        <v>36</v>
      </c>
      <c r="B54" s="28" t="s">
        <v>42</v>
      </c>
      <c r="C54" s="29"/>
      <c r="D54" s="78"/>
      <c r="E54" s="29"/>
    </row>
  </sheetData>
  <sheetProtection algorithmName="SHA-512" hashValue="jCT4psFSK/XYbA4gJqXhGHoyEd2Eq6fFQJQT2S/nSWBmL0D/2eWFwVaVM4DnerKkeclocmHSe+bzVMOpfvqAMw==" saltValue="FEpHFmM9rp9SQf/+/RXdaw==" spinCount="100000" sheet="1" formatColumns="0" formatRows="0"/>
  <customSheetViews>
    <customSheetView guid="{419717ED-B0F0-44AF-BA0C-CF54A3F7B9F9}" fitToPage="1">
      <selection activeCell="H6" sqref="H6"/>
      <pageMargins left="0.7" right="0.7" top="0.75" bottom="0.75" header="0.3" footer="0.3"/>
      <pageSetup scale="95" fitToHeight="0" orientation="portrait" r:id="rId1"/>
    </customSheetView>
    <customSheetView guid="{A4AABFBC-8208-4FD2-AF8B-B167D2E1460C}" fitToPage="1" topLeftCell="A25">
      <selection activeCell="C26" sqref="C26"/>
      <pageMargins left="0.7" right="0.7" top="0.75" bottom="0.75" header="0.3" footer="0.3"/>
      <pageSetup scale="95" fitToHeight="0" orientation="portrait" r:id="rId2"/>
    </customSheetView>
  </customSheetViews>
  <dataValidations count="2">
    <dataValidation type="custom" allowBlank="1" showInputMessage="1" showErrorMessage="1" error="Only one vehicle configuration may be used on each spreadsheet." sqref="E10:E12" xr:uid="{3D079562-E31A-42EE-A185-49A5913DA86C}">
      <formula1>IF(ISBLANK(#REF!),TRUE,FALSE)</formula1>
    </dataValidation>
    <dataValidation type="list" allowBlank="1" showInputMessage="1" showErrorMessage="1" error="Only Yes or No may be entered." sqref="D15:D39" xr:uid="{00000000-0002-0000-0000-000000000000}">
      <formula1>"Yes, No"</formula1>
    </dataValidation>
  </dataValidations>
  <pageMargins left="0.7" right="0.7" top="0.75" bottom="0.75" header="0.3" footer="0.3"/>
  <pageSetup scale="82" fitToWidth="0"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0FA91-221C-474C-B8E1-6F10DBF06AE6}">
  <dimension ref="A1:A2"/>
  <sheetViews>
    <sheetView workbookViewId="0">
      <selection activeCell="A9" sqref="A9"/>
    </sheetView>
  </sheetViews>
  <sheetFormatPr defaultRowHeight="15" x14ac:dyDescent="0.25"/>
  <cols>
    <col min="1" max="1" width="100.7109375" customWidth="1"/>
  </cols>
  <sheetData>
    <row r="1" spans="1:1" ht="21" x14ac:dyDescent="0.35">
      <c r="A1" s="12" t="s">
        <v>20</v>
      </c>
    </row>
    <row r="2" spans="1:1" ht="249.95" customHeight="1" x14ac:dyDescent="0.25">
      <c r="A2" s="13" t="s">
        <v>60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AEA5EC-126D-4224-8E26-AD9C794A2B7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495811C-DA5F-476B-A676-112F96E3101A}">
  <ds:schemaRefs>
    <ds:schemaRef ds:uri="http://schemas.microsoft.com/sharepoint/v3/contenttype/forms"/>
  </ds:schemaRefs>
</ds:datastoreItem>
</file>

<file path=customXml/itemProps3.xml><?xml version="1.0" encoding="utf-8"?>
<ds:datastoreItem xmlns:ds="http://schemas.openxmlformats.org/officeDocument/2006/customXml" ds:itemID="{B10D8DAE-0F30-41E7-AA48-5D96C0D4EE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4-Silverado PPV</vt:lpstr>
      <vt:lpstr>Instructions</vt:lpstr>
      <vt:lpstr>'Line 4-Silverado PPV'!Print_Area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Austin Bachman</dc:creator>
  <cp:lastModifiedBy>Raymond McKnight (DOA)</cp:lastModifiedBy>
  <cp:lastPrinted>2025-09-11T16:11:42Z</cp:lastPrinted>
  <dcterms:created xsi:type="dcterms:W3CDTF">2016-08-11T20:23:26Z</dcterms:created>
  <dcterms:modified xsi:type="dcterms:W3CDTF">2026-10-23T01:29:44Z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161200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