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92E11D86-7C81-4EC5-A919-E7EBBB5BBA26}" xr6:coauthVersionLast="47" xr6:coauthVersionMax="47" xr10:uidLastSave="{00000000-0000-0000-0000-000000000000}"/>
  <bookViews>
    <workbookView xWindow="28680" yWindow="-120" windowWidth="29040" windowHeight="15720" xr2:uid="{00000000-000D-0000-FFFF-FFFF00000000}"/>
  </bookViews>
  <sheets>
    <sheet name="Line 97 - F650 Crew C&amp;C" sheetId="3" r:id="rId1"/>
    <sheet name="Instructions" sheetId="4" r:id="rId2"/>
  </sheets>
  <definedNames>
    <definedName name="_xlnm.Print_Area" localSheetId="0">'Line 97 - F650 Crew C&amp;C'!$A$1:$E$34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E18" i="3"/>
  <c r="E17" i="3"/>
  <c r="E16" i="3"/>
  <c r="E9" i="3"/>
  <c r="E14" i="3" l="1"/>
  <c r="D26" i="3" l="1"/>
  <c r="E6" i="3"/>
  <c r="E20" i="3" s="1"/>
  <c r="E22" i="3" s="1"/>
  <c r="E25" i="3" l="1"/>
  <c r="E26" i="3" s="1"/>
</calcChain>
</file>

<file path=xl/sharedStrings.xml><?xml version="1.0" encoding="utf-8"?>
<sst xmlns="http://schemas.openxmlformats.org/spreadsheetml/2006/main" count="68" uniqueCount="57">
  <si>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</si>
  <si>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</si>
  <si>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</si>
  <si>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</si>
  <si>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</si>
  <si>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</si>
  <si>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</si>
  <si>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</si>
  <si>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</si>
  <si>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</si>
  <si>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</si>
  <si>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</si>
  <si>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</si>
  <si>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</si>
  <si>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</si>
  <si>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</si>
  <si>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</si>
  <si>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</si>
  <si>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</si>
  <si>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</si>
  <si>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</si>
  <si>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</si>
  <si>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</si>
  <si>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</si>
  <si>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</si>
  <si>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</si>
  <si>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</si>
  <si>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</si>
  <si>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</si>
  <si>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</si>
  <si>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</si>
  <si>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</si>
  <si>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</si>
  <si>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</si>
  <si>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</si>
  <si>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</si>
  <si>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Courtesy Ford</t>
  </si>
  <si>
    <t>Optional Configuration</t>
  </si>
  <si>
    <t>Description</t>
  </si>
  <si>
    <t>Bodies</t>
  </si>
  <si>
    <t>Ford F650 Crew Cab &amp; Chassis</t>
  </si>
  <si>
    <t>150-210 Days</t>
  </si>
  <si>
    <t>LA DEQ Waste Tire Fee (7 tires X $5.00 each)</t>
  </si>
  <si>
    <t>Mike Solomon</t>
  </si>
  <si>
    <t>337-332-2145</t>
  </si>
  <si>
    <t>msolomon@courtesyautomotive.com</t>
  </si>
  <si>
    <t>(YZ) Oxford White</t>
  </si>
  <si>
    <t>CM RD 11'4"</t>
  </si>
  <si>
    <t>Gooseneck Flat Bed: DRW 84" CA</t>
  </si>
  <si>
    <t>Dump Body: DRW 84" CA</t>
  </si>
  <si>
    <t xml:space="preserve"> RWD/DRW w/6.7L Diesel Engine</t>
  </si>
  <si>
    <t>W6D-600A</t>
  </si>
  <si>
    <t>Box Body:Lyncoach 12' Van Body</t>
  </si>
  <si>
    <t>Stake Body: CM PL 12' WITH STAKE SIDES</t>
  </si>
  <si>
    <t>CM PL STAKE BODY</t>
  </si>
  <si>
    <t>LYNCOACH 12'</t>
  </si>
  <si>
    <t>WARREN U10 5/6 YD DUMP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</si>
</sst>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0"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0">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164" fontId="0" fillId="5" borderId="32" xfId="0" applyNumberFormat="1" applyFill="1" applyBorder="1"/>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xf numFmtId="0" fontId="5" fillId="5" borderId="17" xfId="0" applyFont="1" applyFill="1"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view="pageLayout" zoomScaleNormal="100" workbookViewId="0">
      <selection activeCell="E2" sqref="E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78" t="s">
        <v>40</v>
      </c>
      <c r="B2" s="1" t="s">
        <v>16</v>
      </c>
      <c r="C2" s="2">
        <v>97</v>
      </c>
      <c r="D2" s="1" t="s">
        <v>17</v>
      </c>
      <c r="E2" s="14" t="s">
        <v>41</v>
      </c>
    </row>
    <row r="3" spans="1:6" ht="15.75" thickBot="1" x14ac:dyDescent="0.3">
      <c r="A3" s="3" t="s">
        <v>7</v>
      </c>
      <c r="B3" s="1">
        <v>4400036778</v>
      </c>
      <c r="C3" s="1" t="s">
        <v>8</v>
      </c>
      <c r="D3" s="20" t="s">
        <v>36</v>
      </c>
      <c r="E3" s="21"/>
    </row>
    <row r="4" spans="1:6" ht="21" x14ac:dyDescent="0.35">
      <c r="A4" s="25" t="s">
        <v>1</v>
      </c>
      <c r="B4" s="26"/>
      <c r="C4" s="26"/>
      <c r="D4" s="26"/>
      <c r="E4" s="27"/>
    </row>
    <row r="5" spans="1:6" x14ac:dyDescent="0.25">
      <c r="A5" s="4" t="s">
        <v>2</v>
      </c>
      <c r="B5" s="5" t="s">
        <v>3</v>
      </c>
      <c r="C5" s="5" t="s">
        <v>0</v>
      </c>
      <c r="D5" s="5" t="s">
        <v>4</v>
      </c>
      <c r="E5" s="6" t="s">
        <v>5</v>
      </c>
    </row>
    <row r="6" spans="1:6" x14ac:dyDescent="0.25">
      <c r="A6" s="7" t="s">
        <v>50</v>
      </c>
      <c r="B6" s="8" t="s">
        <v>51</v>
      </c>
      <c r="C6" s="9">
        <v>84744</v>
      </c>
      <c r="D6" s="10"/>
      <c r="E6" s="11">
        <f>$C6*D6</f>
        <v>0</v>
      </c>
    </row>
    <row r="7" spans="1:6" s="80" customFormat="1" ht="18.75" x14ac:dyDescent="0.3">
      <c r="A7" s="28" t="s">
        <v>37</v>
      </c>
      <c r="B7" s="29"/>
      <c r="C7" s="29"/>
      <c r="D7" s="29"/>
      <c r="E7" s="30"/>
      <c r="F7" s="79"/>
    </row>
    <row r="8" spans="1:6" s="80" customFormat="1" x14ac:dyDescent="0.25">
      <c r="A8" s="81" t="s">
        <v>38</v>
      </c>
      <c r="B8" s="5" t="s">
        <v>3</v>
      </c>
      <c r="C8" s="5" t="s">
        <v>0</v>
      </c>
      <c r="D8" s="5" t="s">
        <v>4</v>
      </c>
      <c r="E8" s="6" t="s">
        <v>5</v>
      </c>
      <c r="F8" s="79"/>
    </row>
    <row r="9" spans="1:6" s="80" customFormat="1" x14ac:dyDescent="0.25">
      <c r="A9" s="7"/>
      <c r="B9" s="8"/>
      <c r="C9" s="9"/>
      <c r="D9" s="71"/>
      <c r="E9" s="11">
        <f t="shared" ref="E9" si="0">$C9*D9</f>
        <v>0</v>
      </c>
      <c r="F9" s="79"/>
    </row>
    <row r="10" spans="1:6" ht="18.75" x14ac:dyDescent="0.3">
      <c r="A10" s="28" t="s">
        <v>28</v>
      </c>
      <c r="B10" s="29"/>
      <c r="C10" s="29"/>
      <c r="D10" s="29"/>
      <c r="E10" s="30"/>
    </row>
    <row r="11" spans="1:6" s="16" customFormat="1" ht="15" customHeight="1" x14ac:dyDescent="0.25">
      <c r="A11" s="15" t="s">
        <v>46</v>
      </c>
      <c r="B11" s="19"/>
      <c r="C11" s="34"/>
      <c r="D11" s="35"/>
      <c r="E11" s="19" t="s">
        <v>29</v>
      </c>
    </row>
    <row r="12" spans="1:6" ht="18.75" x14ac:dyDescent="0.3">
      <c r="A12" s="63" t="s">
        <v>30</v>
      </c>
      <c r="B12" s="64"/>
      <c r="C12" s="64"/>
      <c r="D12" s="64"/>
      <c r="E12" s="65"/>
    </row>
    <row r="13" spans="1:6" x14ac:dyDescent="0.25">
      <c r="A13" s="66" t="s">
        <v>31</v>
      </c>
      <c r="B13" s="67" t="s">
        <v>32</v>
      </c>
      <c r="C13" s="67" t="s">
        <v>33</v>
      </c>
      <c r="D13" s="67" t="s">
        <v>34</v>
      </c>
      <c r="E13" s="68" t="s">
        <v>5</v>
      </c>
    </row>
    <row r="14" spans="1:6" x14ac:dyDescent="0.25">
      <c r="A14" s="69" t="s">
        <v>29</v>
      </c>
      <c r="B14" s="70" t="s">
        <v>29</v>
      </c>
      <c r="C14" s="73">
        <v>0</v>
      </c>
      <c r="D14" s="71"/>
      <c r="E14" s="72">
        <f>IF(D14="YES",$C14*SUM($D6),0)</f>
        <v>0</v>
      </c>
    </row>
    <row r="15" spans="1:6" s="80" customFormat="1" ht="18.75" x14ac:dyDescent="0.3">
      <c r="A15" s="82" t="s">
        <v>39</v>
      </c>
      <c r="B15" s="83"/>
      <c r="C15" s="83"/>
      <c r="D15" s="83"/>
      <c r="E15" s="84"/>
      <c r="F15" s="79"/>
    </row>
    <row r="16" spans="1:6" s="80" customFormat="1" x14ac:dyDescent="0.25">
      <c r="A16" s="85" t="s">
        <v>48</v>
      </c>
      <c r="B16" s="86" t="s">
        <v>47</v>
      </c>
      <c r="C16" s="87">
        <v>5847</v>
      </c>
      <c r="D16" s="10"/>
      <c r="E16" s="72">
        <f>IF(D16="YES",$C16*SUM($D6),0)</f>
        <v>0</v>
      </c>
      <c r="F16" s="79"/>
    </row>
    <row r="17" spans="1:6" s="80" customFormat="1" ht="30" x14ac:dyDescent="0.25">
      <c r="A17" s="85" t="s">
        <v>49</v>
      </c>
      <c r="B17" s="89" t="s">
        <v>56</v>
      </c>
      <c r="C17" s="87">
        <v>27980</v>
      </c>
      <c r="D17" s="10"/>
      <c r="E17" s="72">
        <f>IF(D17="YES",$C17*SUM($D6),0)</f>
        <v>0</v>
      </c>
      <c r="F17" s="79"/>
    </row>
    <row r="18" spans="1:6" s="80" customFormat="1" ht="30" x14ac:dyDescent="0.25">
      <c r="A18" s="85" t="s">
        <v>53</v>
      </c>
      <c r="B18" s="89" t="s">
        <v>54</v>
      </c>
      <c r="C18" s="87">
        <v>9635</v>
      </c>
      <c r="D18" s="10"/>
      <c r="E18" s="72">
        <f>IF(D18="YES",$C18*SUM($D6),0)</f>
        <v>0</v>
      </c>
      <c r="F18" s="79"/>
    </row>
    <row r="19" spans="1:6" s="80" customFormat="1" x14ac:dyDescent="0.25">
      <c r="A19" s="85" t="s">
        <v>52</v>
      </c>
      <c r="B19" s="86" t="s">
        <v>55</v>
      </c>
      <c r="C19" s="87">
        <v>13749</v>
      </c>
      <c r="D19" s="10"/>
      <c r="E19" s="72">
        <f>IF(D19="YES",$C19*SUM($D6),0)</f>
        <v>0</v>
      </c>
      <c r="F19" s="79"/>
    </row>
    <row r="20" spans="1:6" x14ac:dyDescent="0.25">
      <c r="A20" s="74" t="s">
        <v>35</v>
      </c>
      <c r="B20" s="75"/>
      <c r="C20" s="75"/>
      <c r="D20" s="76" t="s">
        <v>6</v>
      </c>
      <c r="E20" s="77">
        <f>IF(SUM(D6:D6)=0,0,SUM(E6,E14:E19)/SUM(D6:D6))</f>
        <v>0</v>
      </c>
    </row>
    <row r="21" spans="1:6" ht="18.75" x14ac:dyDescent="0.3">
      <c r="A21" s="31" t="s">
        <v>9</v>
      </c>
      <c r="B21" s="32"/>
      <c r="C21" s="32"/>
      <c r="D21" s="32"/>
      <c r="E21" s="33"/>
    </row>
    <row r="22" spans="1:6" x14ac:dyDescent="0.25">
      <c r="A22" s="36" t="s">
        <v>10</v>
      </c>
      <c r="B22" s="37"/>
      <c r="C22" s="37"/>
      <c r="D22" s="37"/>
      <c r="E22" s="11">
        <f>ROUND(0.0035*E20,2)</f>
        <v>0</v>
      </c>
    </row>
    <row r="23" spans="1:6" x14ac:dyDescent="0.25">
      <c r="A23" s="36" t="s">
        <v>42</v>
      </c>
      <c r="B23" s="37"/>
      <c r="C23" s="37"/>
      <c r="D23" s="37"/>
      <c r="E23" s="11">
        <v>35</v>
      </c>
    </row>
    <row r="24" spans="1:6" x14ac:dyDescent="0.25">
      <c r="A24" s="36" t="s">
        <v>15</v>
      </c>
      <c r="B24" s="37"/>
      <c r="C24" s="37"/>
      <c r="D24" s="37"/>
      <c r="E24" s="11">
        <v>20</v>
      </c>
    </row>
    <row r="25" spans="1:6" x14ac:dyDescent="0.25">
      <c r="A25" s="36" t="s">
        <v>11</v>
      </c>
      <c r="B25" s="37"/>
      <c r="C25" s="37"/>
      <c r="D25" s="8" t="s">
        <v>6</v>
      </c>
      <c r="E25" s="11">
        <f>IF(SUM(E20:E24)&lt;100,0,SUM(E20:E24))</f>
        <v>0</v>
      </c>
    </row>
    <row r="26" spans="1:6" ht="15.75" thickBot="1" x14ac:dyDescent="0.3">
      <c r="A26" s="38" t="s">
        <v>12</v>
      </c>
      <c r="B26" s="39"/>
      <c r="C26" s="39"/>
      <c r="D26" s="12" t="str">
        <f>IF(SUM(D6:D6)=0,"",IF(SUM(D6:D6)=1,"1 Vehicle",SUM(D6:D6)&amp;" Vehicles"))</f>
        <v/>
      </c>
      <c r="E26" s="13">
        <f>E25*SUM(D6:D6)</f>
        <v>0</v>
      </c>
    </row>
    <row r="27" spans="1:6" ht="19.5" thickTop="1" x14ac:dyDescent="0.3">
      <c r="A27" s="40" t="s">
        <v>18</v>
      </c>
      <c r="B27" s="41"/>
      <c r="C27" s="41"/>
      <c r="D27" s="41"/>
      <c r="E27" s="42"/>
    </row>
    <row r="28" spans="1:6" x14ac:dyDescent="0.25">
      <c r="A28" s="46" t="s">
        <v>19</v>
      </c>
      <c r="B28" s="47"/>
      <c r="C28" s="47"/>
      <c r="D28" s="48" t="s">
        <v>20</v>
      </c>
      <c r="E28" s="49"/>
    </row>
    <row r="29" spans="1:6" x14ac:dyDescent="0.25">
      <c r="A29" s="50" t="s">
        <v>21</v>
      </c>
      <c r="B29" s="44"/>
      <c r="C29" s="44"/>
      <c r="D29" s="43" t="s">
        <v>22</v>
      </c>
      <c r="E29" s="51"/>
    </row>
    <row r="30" spans="1:6" x14ac:dyDescent="0.25">
      <c r="A30" s="59" t="s">
        <v>23</v>
      </c>
      <c r="B30" s="60"/>
      <c r="C30" s="60"/>
      <c r="D30" s="61" t="s">
        <v>24</v>
      </c>
      <c r="E30" s="62"/>
    </row>
    <row r="31" spans="1:6" ht="18.75" x14ac:dyDescent="0.3">
      <c r="A31" s="56" t="s">
        <v>25</v>
      </c>
      <c r="B31" s="57"/>
      <c r="C31" s="57"/>
      <c r="D31" s="57"/>
      <c r="E31" s="58"/>
    </row>
    <row r="32" spans="1:6" x14ac:dyDescent="0.25">
      <c r="A32" s="88" t="s">
        <v>36</v>
      </c>
      <c r="B32" s="16" t="s">
        <v>43</v>
      </c>
      <c r="C32" s="16"/>
      <c r="D32" s="16" t="s">
        <v>26</v>
      </c>
      <c r="E32" s="52">
        <v>310062165</v>
      </c>
    </row>
    <row r="33" spans="1:5" x14ac:dyDescent="0.25">
      <c r="A33" s="50" t="s">
        <v>21</v>
      </c>
      <c r="B33" s="45" t="s">
        <v>44</v>
      </c>
      <c r="C33" s="45"/>
      <c r="D33" s="45"/>
      <c r="E33" s="53"/>
    </row>
    <row r="34" spans="1:5" x14ac:dyDescent="0.25">
      <c r="A34" s="59" t="s">
        <v>23</v>
      </c>
      <c r="B34" s="54" t="s">
        <v>45</v>
      </c>
      <c r="C34" s="54"/>
      <c r="D34" s="54"/>
      <c r="E34" s="55"/>
    </row>
  </sheetData>
  <sheetProtection algorithmName="SHA-512" hashValue="6ChFcSfIllyf2sFy2QaQDomrL57gMczcCWHRglIGOQOCsPw7KVvTZCWbYYOnFXxpl4m612Rwd1Wq/NZi/eVAsA==" saltValue="1agAdwudv3AiAz4qomv14g==" spinCount="100000" sheet="1" formatColumns="0" formatRows="0"/>
  <dataValidations count="3">
    <dataValidation type="list" allowBlank="1" showInputMessage="1" showErrorMessage="1" error="Only Yes or No may be entered." sqref="D14" xr:uid="{85208D54-A999-4D09-ACD2-BD51A3D513A9}">
      <formula1>"Yes, No"</formula1>
    </dataValidation>
    <dataValidation type="list" allowBlank="1" showInputMessage="1" showErrorMessage="1" sqref="D16:D19"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97 - F650 Crew C&amp;C</vt:lpstr>
      <vt:lpstr>Instructions</vt:lpstr>
      <vt:lpstr>'Line 97 - F650 Crew C&amp;C'!Print_Area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2026-10-29T15:47:27Z</dcterms:modified>
</cp:coreProperties>
</file>