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E:\9 - Vendors\Mike Solomon\SUV - Line 6, 10, 57-58\Line 10, 58 - Expedition\"/>
    </mc:Choice>
  </mc:AlternateContent>
  <xr:revisionPtr revIDLastSave="0" documentId="13_ncr:1_{1A2C2C90-9B95-416D-8CB8-5B697C383675}" xr6:coauthVersionLast="47" xr6:coauthVersionMax="47" xr10:uidLastSave="{00000000-0000-0000-0000-000000000000}"/>
  <bookViews>
    <workbookView xWindow="-120" yWindow="-120" windowWidth="29040" windowHeight="15840" xr2:uid="{00000000-000D-0000-FFFF-FFFF00000000}"/>
  </bookViews>
  <sheets>
    <sheet name="Line 10-Expedition SSV" sheetId="1" r:id="rId1"/>
    <sheet name="Instructions" sheetId="4" r:id="rId2"/>
    <sheet name="Sheet2" sheetId="2" r:id="rId3"/>
    <sheet name="Sheet3" sheetId="3"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8" i="1" l="1"/>
  <c r="E17" i="1"/>
  <c r="E14" i="1"/>
  <c r="E16" i="1" l="1"/>
  <c r="E15" i="1"/>
  <c r="E13" i="1" l="1"/>
  <c r="E22" i="1"/>
  <c r="D25" i="1" l="1"/>
  <c r="E7" i="1" l="1"/>
  <c r="E19" i="1" s="1"/>
  <c r="E21" i="1" l="1"/>
  <c r="E24" i="1" l="1"/>
  <c r="E25" i="1" s="1"/>
</calcChain>
</file>

<file path=xl/sharedStrings.xml><?xml version="1.0" encoding="utf-8"?>
<sst xmlns="http://schemas.openxmlformats.org/spreadsheetml/2006/main" count="68" uniqueCount="60">
  <si>
    <t>This spreadsheet is not a purchase order</t>
  </si>
  <si>
    <t>Ford Expedition SSV</t>
  </si>
  <si>
    <t>Contract Line</t>
  </si>
  <si>
    <t>Delivery ARO</t>
  </si>
  <si>
    <t>State Contract Number</t>
  </si>
  <si>
    <t>Vendor</t>
  </si>
  <si>
    <t>Courtesy Ford</t>
  </si>
  <si>
    <t>Base Vehicle</t>
  </si>
  <si>
    <t>Vehicle Description</t>
  </si>
  <si>
    <t>Order Code</t>
  </si>
  <si>
    <t>Unit Price</t>
  </si>
  <si>
    <t>Quantity</t>
  </si>
  <si>
    <t>Extended Price</t>
  </si>
  <si>
    <t>U1F - 102A</t>
  </si>
  <si>
    <t>4WD with 3.5L EcoBoost V6 Engine</t>
  </si>
  <si>
    <t>Available Exterior Colors</t>
  </si>
  <si>
    <t>Optional Equipment</t>
  </si>
  <si>
    <t>Option Description</t>
  </si>
  <si>
    <t>Option Code</t>
  </si>
  <si>
    <t>Option Unit Price</t>
  </si>
  <si>
    <t>Add Option</t>
  </si>
  <si>
    <t>AM</t>
  </si>
  <si>
    <t>Heavy Duty Trailer Tow Package</t>
  </si>
  <si>
    <t>Daytime Running Lamps</t>
  </si>
  <si>
    <t>41K</t>
  </si>
  <si>
    <t>Cost for Each Vehicle Plus Options</t>
  </si>
  <si>
    <t>1 EA</t>
  </si>
  <si>
    <t>Additional Costs</t>
  </si>
  <si>
    <t>0.35% Contract Administrative Fee</t>
  </si>
  <si>
    <t>LA DEQ Waste Tire Fee (5 tires X $2.25 each)</t>
  </si>
  <si>
    <t>LA Safety Inspection Sticker - 2 Year</t>
  </si>
  <si>
    <t>Total Cost for Each Vehicle</t>
  </si>
  <si>
    <t>Total Cost for All Vehicles</t>
  </si>
  <si>
    <t>Agency  Information</t>
  </si>
  <si>
    <t>LPAA Approval No</t>
  </si>
  <si>
    <t>Phone:</t>
  </si>
  <si>
    <t>Email:</t>
  </si>
  <si>
    <t>Shopping Cart</t>
  </si>
  <si>
    <t>Vendor Information</t>
  </si>
  <si>
    <t>Mike Solomon</t>
  </si>
  <si>
    <t xml:space="preserve">Vendor No. </t>
  </si>
  <si>
    <t>337-332-2145</t>
  </si>
  <si>
    <t>msolomon@courtesyautomotive.com</t>
  </si>
  <si>
    <t>NC</t>
  </si>
  <si>
    <t>21B</t>
  </si>
  <si>
    <t>Agency Name</t>
  </si>
  <si>
    <t>Contact Name:</t>
  </si>
  <si>
    <t>(YZ) Oxford White</t>
  </si>
  <si>
    <t>(UM) Agate Black</t>
  </si>
  <si>
    <t>Running Boards</t>
  </si>
  <si>
    <t>18B</t>
  </si>
  <si>
    <t>180-365 Days ARO</t>
  </si>
  <si>
    <t>(A3) Space Silver</t>
  </si>
  <si>
    <t>STD</t>
  </si>
  <si>
    <t>PO #______________________________</t>
  </si>
  <si>
    <t>Instructions</t>
  </si>
  <si>
    <t xml:space="preserve">1) Only one vehicle configuration may be entered on each Order Sheet.  Use a separate Order Sheet for each different vehicle configuration being ordered.  The listed configurations are the only configurations available.  However, additional configurations may be added to the contract upon request.  To request additional configurations, contact the dealer or OSP.
2) Enter the number of vehicles being ordered in the tan boxes under either Base Vehicle or Optional Configurations. 
3) Under Available Exterior Colors, enter the number of vehicles in the tan boxes to the right of the desired color(s).  Multiple Colors may be ordered on one Order Sheet. 
4) Under Optional Equipment, select "Yes" in the tan box if the option is desired.  Leave blank or select "No" if the option is not desired.  The listed options are the only options available.  However, additional options may be added to the contract upon request.  To request an option be added to the contract, contact the dealer or OSP.
5) The cost per vehicle and total order cost will automatically calculate at the bottom of the Order Sheet.  </t>
  </si>
  <si>
    <r>
      <t xml:space="preserve">Additional Keys </t>
    </r>
    <r>
      <rPr>
        <sz val="10"/>
        <color theme="1"/>
        <rFont val="Calibri"/>
        <family val="2"/>
        <scheme val="minor"/>
      </rPr>
      <t>(4 Total)</t>
    </r>
  </si>
  <si>
    <r>
      <t xml:space="preserve">4X4 Skid Plates </t>
    </r>
    <r>
      <rPr>
        <sz val="10"/>
        <color theme="1"/>
        <rFont val="Calibri"/>
        <family val="2"/>
        <scheme val="minor"/>
      </rPr>
      <t>(Only with 4WD, included in 102A)</t>
    </r>
  </si>
  <si>
    <r>
      <t xml:space="preserve">Cloth 2nd Row Seat </t>
    </r>
    <r>
      <rPr>
        <sz val="10"/>
        <color theme="1"/>
        <rFont val="Calibri"/>
        <family val="2"/>
        <scheme val="minor"/>
      </rPr>
      <t>(cloth) XL only,
Seats 40/20/40 Bench</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</si>
</sst>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lt;=9999999]###\-####;\(###\)\ ###\-####"/>
  </numFmts>
  <fonts count="10" x14ac:knownFonts="1">
    <font>
      <sz val="11"/>
      <color theme="1"/>
      <name val="Calibri"/>
      <family val="2"/>
      <scheme val="minor"/>
    </font>
    <font>
      <sz val="11"/>
      <color theme="1"/>
      <name val="Calibri"/>
      <family val="2"/>
      <scheme val="minor"/>
    </font>
    <font>
      <b/>
      <sz val="11"/>
      <color theme="1"/>
      <name val="Calibri"/>
      <family val="2"/>
      <scheme val="minor"/>
    </font>
    <font>
      <b/>
      <u/>
      <sz val="14"/>
      <color rgb="FFFF0000"/>
      <name val="Calibri"/>
      <family val="2"/>
      <scheme val="minor"/>
    </font>
    <font>
      <sz val="11"/>
      <name val="Calibri"/>
      <family val="2"/>
      <scheme val="minor"/>
    </font>
    <font>
      <b/>
      <sz val="16"/>
      <color theme="1"/>
      <name val="Calibri"/>
      <family val="2"/>
      <scheme val="minor"/>
    </font>
    <font>
      <b/>
      <sz val="11"/>
      <name val="Calibri"/>
      <family val="2"/>
      <scheme val="minor"/>
    </font>
    <font>
      <b/>
      <sz val="14"/>
      <color theme="1"/>
      <name val="Calibri"/>
      <family val="2"/>
      <scheme val="minor"/>
    </font>
    <font>
      <b/>
      <sz val="14"/>
      <name val="Calibri"/>
      <family val="2"/>
      <scheme val="minor"/>
    </font>
    <font>
      <sz val="10"/>
      <color theme="1"/>
      <name val="Calibri"/>
      <family val="2"/>
      <scheme val="minor"/>
    </font>
  </fonts>
  <fills count="6">
    <fill>
      <patternFill patternType="none"/>
    </fill>
    <fill>
      <patternFill patternType="gray125"/>
    </fill>
    <fill>
      <patternFill patternType="solid">
        <fgColor rgb="FFFFFF00"/>
        <bgColor indexed="64"/>
      </patternFill>
    </fill>
    <fill>
      <patternFill patternType="solid">
        <fgColor theme="4" tint="0.59999389629810485"/>
        <bgColor indexed="64"/>
      </patternFill>
    </fill>
    <fill>
      <patternFill patternType="solid">
        <fgColor theme="0"/>
        <bgColor indexed="64"/>
      </patternFill>
    </fill>
    <fill>
      <patternFill patternType="solid">
        <fgColor theme="7" tint="0.7999816888943144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2">
    <xf numFmtId="0" fontId="0" fillId="0" borderId="0"/>
    <xf numFmtId="44" fontId="1" fillId="0" borderId="0" applyFont="0" applyFill="0" applyBorder="0" applyAlignment="0" applyProtection="0"/>
  </cellStyleXfs>
  <cellXfs count="60">
    <xf numFmtId="0" fontId="0" fillId="0" borderId="0" xfId="0"/>
    <xf numFmtId="0" fontId="2" fillId="0" borderId="1" xfId="0" applyFont="1" applyBorder="1" applyAlignment="1" applyProtection="1">
      <alignment horizontal="center"/>
      <protection hidden="1"/>
    </xf>
    <xf numFmtId="0" fontId="5" fillId="0" borderId="1" xfId="0" applyFont="1" applyBorder="1" applyAlignment="1" applyProtection="1">
      <alignment horizontal="center"/>
      <protection hidden="1"/>
    </xf>
    <xf numFmtId="0" fontId="6" fillId="0" borderId="1" xfId="0" applyFont="1" applyBorder="1" applyAlignment="1" applyProtection="1">
      <alignment horizontal="center"/>
      <protection hidden="1"/>
    </xf>
    <xf numFmtId="0" fontId="0" fillId="0" borderId="1" xfId="0" applyBorder="1" applyAlignment="1" applyProtection="1">
      <alignment horizontal="center"/>
      <protection hidden="1"/>
    </xf>
    <xf numFmtId="0" fontId="2" fillId="0" borderId="1" xfId="0" applyFont="1" applyBorder="1" applyProtection="1">
      <protection hidden="1"/>
    </xf>
    <xf numFmtId="0" fontId="0" fillId="0" borderId="1" xfId="0" applyBorder="1" applyProtection="1">
      <protection hidden="1"/>
    </xf>
    <xf numFmtId="44" fontId="0" fillId="0" borderId="1" xfId="1" applyFont="1" applyBorder="1" applyProtection="1">
      <protection hidden="1"/>
    </xf>
    <xf numFmtId="0" fontId="0" fillId="5" borderId="1" xfId="0" applyFill="1" applyBorder="1" applyProtection="1">
      <protection locked="0"/>
    </xf>
    <xf numFmtId="0" fontId="0" fillId="5" borderId="1" xfId="0" applyFill="1" applyBorder="1" applyAlignment="1" applyProtection="1">
      <alignment horizontal="center" wrapText="1"/>
      <protection locked="0"/>
    </xf>
    <xf numFmtId="0" fontId="4" fillId="0" borderId="1" xfId="0" applyFont="1" applyBorder="1" applyProtection="1">
      <protection hidden="1"/>
    </xf>
    <xf numFmtId="0" fontId="2" fillId="4" borderId="1" xfId="0" applyFont="1" applyFill="1" applyBorder="1" applyAlignment="1" applyProtection="1">
      <alignment horizontal="center"/>
      <protection hidden="1"/>
    </xf>
    <xf numFmtId="44" fontId="0" fillId="0" borderId="1" xfId="1" applyFont="1" applyBorder="1" applyAlignment="1" applyProtection="1">
      <alignment horizontal="left"/>
      <protection hidden="1"/>
    </xf>
    <xf numFmtId="0" fontId="2" fillId="0" borderId="0" xfId="0" applyFont="1"/>
    <xf numFmtId="14" fontId="2" fillId="0" borderId="0" xfId="0" applyNumberFormat="1" applyFont="1"/>
    <xf numFmtId="0" fontId="5" fillId="3" borderId="1" xfId="0" applyFont="1" applyFill="1" applyBorder="1" applyAlignment="1" applyProtection="1">
      <alignment horizontal="center"/>
      <protection hidden="1"/>
    </xf>
    <xf numFmtId="0" fontId="4" fillId="4" borderId="1" xfId="0" applyFont="1" applyFill="1" applyBorder="1" applyAlignment="1" applyProtection="1">
      <alignment wrapText="1"/>
      <protection hidden="1"/>
    </xf>
    <xf numFmtId="0" fontId="5" fillId="3" borderId="3" xfId="0" applyFont="1" applyFill="1" applyBorder="1" applyAlignment="1" applyProtection="1">
      <alignment horizontal="centerContinuous"/>
      <protection hidden="1"/>
    </xf>
    <xf numFmtId="0" fontId="7" fillId="3" borderId="4" xfId="0" applyFont="1" applyFill="1" applyBorder="1" applyAlignment="1" applyProtection="1">
      <alignment horizontal="centerContinuous" wrapText="1"/>
      <protection hidden="1"/>
    </xf>
    <xf numFmtId="0" fontId="7" fillId="3" borderId="4" xfId="0" applyFont="1" applyFill="1" applyBorder="1" applyAlignment="1" applyProtection="1">
      <alignment horizontal="centerContinuous"/>
      <protection hidden="1"/>
    </xf>
    <xf numFmtId="0" fontId="7" fillId="3" borderId="1" xfId="0" applyFont="1" applyFill="1" applyBorder="1" applyAlignment="1" applyProtection="1">
      <alignment horizontal="centerContinuous"/>
      <protection hidden="1"/>
    </xf>
    <xf numFmtId="0" fontId="0" fillId="0" borderId="0" xfId="0" applyBorder="1"/>
    <xf numFmtId="0" fontId="0" fillId="5" borderId="0" xfId="0" applyFill="1" applyBorder="1" applyAlignment="1" applyProtection="1">
      <alignment wrapText="1"/>
      <protection locked="0"/>
    </xf>
    <xf numFmtId="0" fontId="0" fillId="4" borderId="0" xfId="0" applyFill="1" applyBorder="1" applyAlignment="1"/>
    <xf numFmtId="0" fontId="0" fillId="4" borderId="0" xfId="0" applyFill="1" applyBorder="1"/>
    <xf numFmtId="164" fontId="0" fillId="4" borderId="0" xfId="0" applyNumberFormat="1" applyFill="1" applyBorder="1" applyAlignment="1"/>
    <xf numFmtId="0" fontId="0" fillId="0" borderId="1" xfId="0" applyBorder="1" applyAlignment="1" applyProtection="1">
      <alignment horizontal="centerContinuous"/>
      <protection hidden="1"/>
    </xf>
    <xf numFmtId="0" fontId="0" fillId="0" borderId="5" xfId="0" applyBorder="1" applyAlignment="1" applyProtection="1">
      <alignment horizontal="centerContinuous" wrapText="1"/>
      <protection hidden="1"/>
    </xf>
    <xf numFmtId="0" fontId="0" fillId="0" borderId="6" xfId="0" applyBorder="1" applyAlignment="1" applyProtection="1">
      <alignment horizontal="centerContinuous" wrapText="1"/>
      <protection hidden="1"/>
    </xf>
    <xf numFmtId="0" fontId="0" fillId="0" borderId="0" xfId="0" applyAlignment="1">
      <alignment horizontal="center"/>
    </xf>
    <xf numFmtId="44" fontId="0" fillId="0" borderId="1" xfId="1" applyFont="1" applyBorder="1" applyAlignment="1" applyProtection="1">
      <alignment horizontal="right"/>
      <protection hidden="1"/>
    </xf>
    <xf numFmtId="0" fontId="3" fillId="2" borderId="7" xfId="0" applyFont="1" applyFill="1" applyBorder="1" applyAlignment="1" applyProtection="1">
      <alignment horizontal="centerContinuous"/>
      <protection hidden="1"/>
    </xf>
    <xf numFmtId="0" fontId="0" fillId="2" borderId="2" xfId="0" applyFill="1" applyBorder="1" applyAlignment="1" applyProtection="1">
      <alignment horizontal="centerContinuous"/>
      <protection hidden="1"/>
    </xf>
    <xf numFmtId="0" fontId="0" fillId="2" borderId="8" xfId="0" applyFill="1" applyBorder="1" applyAlignment="1" applyProtection="1">
      <alignment horizontal="centerContinuous"/>
      <protection hidden="1"/>
    </xf>
    <xf numFmtId="0" fontId="8" fillId="0" borderId="1" xfId="0" applyFont="1" applyBorder="1" applyAlignment="1" applyProtection="1">
      <alignment horizontal="center" wrapText="1"/>
      <protection hidden="1"/>
    </xf>
    <xf numFmtId="0" fontId="5" fillId="3" borderId="9" xfId="0" applyFont="1" applyFill="1" applyBorder="1" applyAlignment="1" applyProtection="1">
      <alignment horizontal="centerContinuous"/>
      <protection hidden="1"/>
    </xf>
    <xf numFmtId="0" fontId="5" fillId="3" borderId="10" xfId="0" applyFont="1" applyFill="1" applyBorder="1" applyAlignment="1" applyProtection="1">
      <alignment horizontal="centerContinuous"/>
      <protection hidden="1"/>
    </xf>
    <xf numFmtId="0" fontId="0" fillId="0" borderId="1" xfId="0" applyBorder="1" applyAlignment="1" applyProtection="1">
      <alignment wrapText="1"/>
      <protection hidden="1"/>
    </xf>
    <xf numFmtId="44" fontId="0" fillId="0" borderId="1" xfId="0" applyNumberFormat="1" applyBorder="1" applyProtection="1">
      <protection hidden="1"/>
    </xf>
    <xf numFmtId="0" fontId="7" fillId="3" borderId="5" xfId="0" applyFont="1" applyFill="1" applyBorder="1" applyAlignment="1" applyProtection="1">
      <alignment horizontal="centerContinuous" wrapText="1"/>
      <protection hidden="1"/>
    </xf>
    <xf numFmtId="0" fontId="7" fillId="3" borderId="6" xfId="0" applyFont="1" applyFill="1" applyBorder="1" applyAlignment="1" applyProtection="1">
      <alignment horizontal="centerContinuous" wrapText="1"/>
      <protection hidden="1"/>
    </xf>
    <xf numFmtId="0" fontId="0" fillId="0" borderId="1" xfId="0" applyBorder="1" applyAlignment="1" applyProtection="1">
      <alignment horizontal="center" wrapText="1"/>
      <protection hidden="1"/>
    </xf>
    <xf numFmtId="0" fontId="7" fillId="3" borderId="5" xfId="0" applyFont="1" applyFill="1" applyBorder="1" applyAlignment="1" applyProtection="1">
      <alignment horizontal="centerContinuous"/>
      <protection hidden="1"/>
    </xf>
    <xf numFmtId="0" fontId="7" fillId="3" borderId="6" xfId="0" applyFont="1" applyFill="1" applyBorder="1" applyAlignment="1" applyProtection="1">
      <alignment horizontal="centerContinuous"/>
      <protection hidden="1"/>
    </xf>
    <xf numFmtId="44" fontId="4" fillId="0" borderId="1" xfId="0" applyNumberFormat="1" applyFont="1" applyBorder="1" applyAlignment="1" applyProtection="1">
      <alignment horizontal="center"/>
      <protection hidden="1"/>
    </xf>
    <xf numFmtId="0" fontId="0" fillId="0" borderId="11" xfId="0" applyBorder="1" applyAlignment="1">
      <alignment horizontal="right"/>
    </xf>
    <xf numFmtId="0" fontId="0" fillId="5" borderId="12" xfId="0" applyFill="1" applyBorder="1" applyAlignment="1" applyProtection="1">
      <alignment horizontal="left"/>
      <protection locked="0"/>
    </xf>
    <xf numFmtId="0" fontId="0" fillId="5" borderId="12" xfId="0" applyFill="1" applyBorder="1" applyAlignment="1" applyProtection="1">
      <alignment horizontal="left" wrapText="1"/>
      <protection locked="0"/>
    </xf>
    <xf numFmtId="0" fontId="2" fillId="0" borderId="11" xfId="0" applyFont="1" applyBorder="1" applyAlignment="1">
      <alignment horizontal="right"/>
    </xf>
    <xf numFmtId="0" fontId="2" fillId="4" borderId="12" xfId="0" applyFont="1" applyFill="1" applyBorder="1" applyAlignment="1">
      <alignment horizontal="center"/>
    </xf>
    <xf numFmtId="164" fontId="0" fillId="4" borderId="12" xfId="0" applyNumberFormat="1" applyFill="1" applyBorder="1" applyAlignment="1"/>
    <xf numFmtId="0" fontId="0" fillId="0" borderId="9" xfId="0" applyBorder="1" applyAlignment="1">
      <alignment horizontal="right"/>
    </xf>
    <xf numFmtId="0" fontId="0" fillId="4" borderId="3" xfId="0" applyFill="1" applyBorder="1" applyAlignment="1"/>
    <xf numFmtId="0" fontId="0" fillId="4" borderId="10" xfId="0" applyFill="1" applyBorder="1" applyAlignment="1"/>
    <xf numFmtId="0" fontId="7" fillId="3" borderId="9" xfId="0" applyFont="1" applyFill="1" applyBorder="1" applyAlignment="1" applyProtection="1">
      <alignment horizontal="centerContinuous"/>
      <protection hidden="1"/>
    </xf>
    <xf numFmtId="0" fontId="7" fillId="3" borderId="3" xfId="0" applyFont="1" applyFill="1" applyBorder="1" applyAlignment="1" applyProtection="1">
      <alignment horizontal="centerContinuous"/>
      <protection hidden="1"/>
    </xf>
    <xf numFmtId="0" fontId="7" fillId="3" borderId="10" xfId="0" applyFont="1" applyFill="1" applyBorder="1" applyAlignment="1" applyProtection="1">
      <alignment horizontal="centerContinuous"/>
      <protection hidden="1"/>
    </xf>
    <xf numFmtId="0" fontId="0" fillId="5" borderId="3" xfId="0" applyFill="1" applyBorder="1" applyAlignment="1" applyProtection="1">
      <alignment wrapText="1"/>
      <protection locked="0"/>
    </xf>
    <xf numFmtId="0" fontId="0" fillId="0" borderId="3" xfId="0" applyBorder="1"/>
    <xf numFmtId="0" fontId="0" fillId="5" borderId="10" xfId="0" applyFill="1" applyBorder="1" applyAlignment="1" applyProtection="1">
      <alignment horizontal="left"/>
      <protection locked="0"/>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33"/>
  <sheetViews>
    <sheetView tabSelected="1" view="pageLayout" zoomScaleNormal="100" workbookViewId="0">
      <selection activeCell="C16" sqref="C16"/>
    </sheetView>
  </sheetViews>
  <sheetFormatPr defaultRowHeight="15" x14ac:dyDescent="0.25"/>
  <cols>
    <col min="1" max="1" width="33.7109375" customWidth="1"/>
    <col min="2" max="2" width="14.28515625" customWidth="1"/>
    <col min="3" max="3" width="16.7109375" customWidth="1"/>
    <col min="4" max="4" width="17.28515625" bestFit="1" customWidth="1"/>
    <col min="5" max="5" width="16.7109375" customWidth="1"/>
  </cols>
  <sheetData>
    <row r="1" spans="1:5" s="13" customFormat="1" x14ac:dyDescent="0.25">
      <c r="A1" s="13" t="s">
        <v>54</v>
      </c>
      <c r="E1" s="14">
        <v>45912</v>
      </c>
    </row>
    <row r="2" spans="1:5" ht="18.75" x14ac:dyDescent="0.3">
      <c r="A2" s="31" t="s">
        <v>0</v>
      </c>
      <c r="B2" s="32"/>
      <c r="C2" s="32"/>
      <c r="D2" s="32"/>
      <c r="E2" s="33"/>
    </row>
    <row r="3" spans="1:5" s="29" customFormat="1" ht="38.25" x14ac:dyDescent="0.35">
      <c r="A3" s="2" t="s">
        <v>1</v>
      </c>
      <c r="B3" s="1" t="s">
        <v>2</v>
      </c>
      <c r="C3" s="2">
        <v>10</v>
      </c>
      <c r="D3" s="3" t="s">
        <v>3</v>
      </c>
      <c r="E3" s="34" t="s">
        <v>51</v>
      </c>
    </row>
    <row r="4" spans="1:5" s="29" customFormat="1" x14ac:dyDescent="0.25">
      <c r="A4" s="1" t="s">
        <v>4</v>
      </c>
      <c r="B4" s="11">
        <v>4400023793</v>
      </c>
      <c r="C4" s="1" t="s">
        <v>5</v>
      </c>
      <c r="D4" s="1" t="s">
        <v>6</v>
      </c>
      <c r="E4" s="1"/>
    </row>
    <row r="5" spans="1:5" ht="21" x14ac:dyDescent="0.35">
      <c r="A5" s="35" t="s">
        <v>7</v>
      </c>
      <c r="B5" s="17"/>
      <c r="C5" s="17"/>
      <c r="D5" s="17"/>
      <c r="E5" s="36"/>
    </row>
    <row r="6" spans="1:5" x14ac:dyDescent="0.25">
      <c r="A6" s="5" t="s">
        <v>8</v>
      </c>
      <c r="B6" s="5" t="s">
        <v>9</v>
      </c>
      <c r="C6" s="5" t="s">
        <v>10</v>
      </c>
      <c r="D6" s="5" t="s">
        <v>11</v>
      </c>
      <c r="E6" s="5" t="s">
        <v>12</v>
      </c>
    </row>
    <row r="7" spans="1:5" x14ac:dyDescent="0.25">
      <c r="A7" s="37" t="s">
        <v>14</v>
      </c>
      <c r="B7" s="6" t="s">
        <v>13</v>
      </c>
      <c r="C7" s="7">
        <v>52774</v>
      </c>
      <c r="D7" s="8"/>
      <c r="E7" s="38">
        <f>$C7*D7</f>
        <v>0</v>
      </c>
    </row>
    <row r="8" spans="1:5" ht="18.75" x14ac:dyDescent="0.3">
      <c r="A8" s="39" t="s">
        <v>15</v>
      </c>
      <c r="B8" s="18"/>
      <c r="C8" s="18"/>
      <c r="D8" s="18"/>
      <c r="E8" s="40"/>
    </row>
    <row r="9" spans="1:5" ht="15" customHeight="1" x14ac:dyDescent="0.25">
      <c r="A9" s="41" t="s">
        <v>52</v>
      </c>
      <c r="B9" s="9"/>
      <c r="C9" s="27" t="s">
        <v>47</v>
      </c>
      <c r="D9" s="28"/>
      <c r="E9" s="9"/>
    </row>
    <row r="10" spans="1:5" x14ac:dyDescent="0.25">
      <c r="A10" s="41" t="s">
        <v>48</v>
      </c>
      <c r="B10" s="9"/>
      <c r="C10" s="27"/>
      <c r="D10" s="28"/>
      <c r="E10" s="9"/>
    </row>
    <row r="11" spans="1:5" ht="18.75" x14ac:dyDescent="0.3">
      <c r="A11" s="42" t="s">
        <v>16</v>
      </c>
      <c r="B11" s="19"/>
      <c r="C11" s="19"/>
      <c r="D11" s="19"/>
      <c r="E11" s="43"/>
    </row>
    <row r="12" spans="1:5" x14ac:dyDescent="0.25">
      <c r="A12" s="5" t="s">
        <v>17</v>
      </c>
      <c r="B12" s="5" t="s">
        <v>18</v>
      </c>
      <c r="C12" s="5" t="s">
        <v>19</v>
      </c>
      <c r="D12" s="5" t="s">
        <v>20</v>
      </c>
      <c r="E12" s="5" t="s">
        <v>12</v>
      </c>
    </row>
    <row r="13" spans="1:5" x14ac:dyDescent="0.25">
      <c r="A13" s="37" t="s">
        <v>57</v>
      </c>
      <c r="B13" s="4" t="s">
        <v>21</v>
      </c>
      <c r="C13" s="12">
        <v>400</v>
      </c>
      <c r="D13" s="8"/>
      <c r="E13" s="38">
        <f>IF(D13="Yes",$C13*SUM($D$7:$D$7),0)</f>
        <v>0</v>
      </c>
    </row>
    <row r="14" spans="1:5" x14ac:dyDescent="0.25">
      <c r="A14" s="37" t="s">
        <v>22</v>
      </c>
      <c r="B14" s="4">
        <v>536</v>
      </c>
      <c r="C14" s="30" t="s">
        <v>53</v>
      </c>
      <c r="D14" s="8"/>
      <c r="E14" s="38">
        <f>IF(D14="YES","NC",0)</f>
        <v>0</v>
      </c>
    </row>
    <row r="15" spans="1:5" x14ac:dyDescent="0.25">
      <c r="A15" s="37" t="s">
        <v>23</v>
      </c>
      <c r="B15" s="4">
        <v>942</v>
      </c>
      <c r="C15" s="30" t="s">
        <v>43</v>
      </c>
      <c r="D15" s="8"/>
      <c r="E15" s="38">
        <f>IF(D15="Yes","NC",0)</f>
        <v>0</v>
      </c>
    </row>
    <row r="16" spans="1:5" ht="28.5" x14ac:dyDescent="0.25">
      <c r="A16" s="37" t="s">
        <v>58</v>
      </c>
      <c r="B16" s="4" t="s">
        <v>24</v>
      </c>
      <c r="C16" s="30" t="s">
        <v>43</v>
      </c>
      <c r="D16" s="8"/>
      <c r="E16" s="38">
        <f>IF(D16="Yes","NC",0)</f>
        <v>0</v>
      </c>
    </row>
    <row r="17" spans="1:5" ht="28.5" x14ac:dyDescent="0.25">
      <c r="A17" s="37" t="s">
        <v>59</v>
      </c>
      <c r="B17" s="4" t="s">
        <v>44</v>
      </c>
      <c r="C17" s="30" t="s">
        <v>53</v>
      </c>
      <c r="D17" s="8"/>
      <c r="E17" s="38">
        <f>IF(D17="YES","NC",0)</f>
        <v>0</v>
      </c>
    </row>
    <row r="18" spans="1:5" x14ac:dyDescent="0.25">
      <c r="A18" s="37" t="s">
        <v>49</v>
      </c>
      <c r="B18" s="4" t="s">
        <v>50</v>
      </c>
      <c r="C18" s="30" t="s">
        <v>53</v>
      </c>
      <c r="D18" s="8"/>
      <c r="E18" s="38">
        <f>IF(D18="YES","NC",0)</f>
        <v>0</v>
      </c>
    </row>
    <row r="19" spans="1:5" x14ac:dyDescent="0.25">
      <c r="A19" s="26" t="s">
        <v>25</v>
      </c>
      <c r="B19" s="26"/>
      <c r="C19" s="26"/>
      <c r="D19" s="6" t="s">
        <v>26</v>
      </c>
      <c r="E19" s="44">
        <f>IF(SUM($D7)=0,0,SUM($E$7)/SUM($D$7))</f>
        <v>0</v>
      </c>
    </row>
    <row r="20" spans="1:5" ht="18.75" x14ac:dyDescent="0.3">
      <c r="A20" s="20" t="s">
        <v>27</v>
      </c>
      <c r="B20" s="20"/>
      <c r="C20" s="20"/>
      <c r="D20" s="20"/>
      <c r="E20" s="20"/>
    </row>
    <row r="21" spans="1:5" x14ac:dyDescent="0.25">
      <c r="A21" s="26" t="s">
        <v>28</v>
      </c>
      <c r="B21" s="26"/>
      <c r="C21" s="26"/>
      <c r="D21" s="26"/>
      <c r="E21" s="38">
        <f>ROUND(0.0035*E19,2)</f>
        <v>0</v>
      </c>
    </row>
    <row r="22" spans="1:5" x14ac:dyDescent="0.25">
      <c r="A22" s="26" t="s">
        <v>29</v>
      </c>
      <c r="B22" s="26"/>
      <c r="C22" s="26"/>
      <c r="D22" s="26"/>
      <c r="E22" s="38">
        <f>5*2.25</f>
        <v>11.25</v>
      </c>
    </row>
    <row r="23" spans="1:5" x14ac:dyDescent="0.25">
      <c r="A23" s="26" t="s">
        <v>30</v>
      </c>
      <c r="B23" s="26"/>
      <c r="C23" s="26"/>
      <c r="D23" s="26"/>
      <c r="E23" s="38">
        <v>20</v>
      </c>
    </row>
    <row r="24" spans="1:5" x14ac:dyDescent="0.25">
      <c r="A24" s="26" t="s">
        <v>31</v>
      </c>
      <c r="B24" s="26"/>
      <c r="C24" s="26"/>
      <c r="D24" s="6" t="s">
        <v>26</v>
      </c>
      <c r="E24" s="38">
        <f>IF(SUM(E19:E23)&lt;100,0,SUM(E19:E23))</f>
        <v>0</v>
      </c>
    </row>
    <row r="25" spans="1:5" x14ac:dyDescent="0.25">
      <c r="A25" s="26" t="s">
        <v>32</v>
      </c>
      <c r="B25" s="26"/>
      <c r="C25" s="26"/>
      <c r="D25" s="10" t="str">
        <f>IF(SUM(D7:D7)=0,"",IF(SUM(D7:D7)=1,"1 Vehicle",SUM(D7:D7)&amp;" Vehicles"))</f>
        <v/>
      </c>
      <c r="E25" s="38">
        <f>E24*SUM(D7:D7)</f>
        <v>0</v>
      </c>
    </row>
    <row r="26" spans="1:5" s="21" customFormat="1" ht="18.75" x14ac:dyDescent="0.3">
      <c r="A26" s="54" t="s">
        <v>33</v>
      </c>
      <c r="B26" s="55"/>
      <c r="C26" s="55"/>
      <c r="D26" s="55"/>
      <c r="E26" s="56"/>
    </row>
    <row r="27" spans="1:5" s="21" customFormat="1" x14ac:dyDescent="0.25">
      <c r="A27" s="45" t="s">
        <v>46</v>
      </c>
      <c r="B27" s="22"/>
      <c r="C27" s="22"/>
      <c r="D27" s="21" t="s">
        <v>34</v>
      </c>
      <c r="E27" s="46"/>
    </row>
    <row r="28" spans="1:5" s="21" customFormat="1" x14ac:dyDescent="0.25">
      <c r="A28" s="45" t="s">
        <v>35</v>
      </c>
      <c r="B28" s="22"/>
      <c r="C28" s="22"/>
      <c r="D28" s="21" t="s">
        <v>45</v>
      </c>
      <c r="E28" s="47"/>
    </row>
    <row r="29" spans="1:5" s="21" customFormat="1" x14ac:dyDescent="0.25">
      <c r="A29" s="51" t="s">
        <v>36</v>
      </c>
      <c r="B29" s="57"/>
      <c r="C29" s="57"/>
      <c r="D29" s="58" t="s">
        <v>37</v>
      </c>
      <c r="E29" s="59"/>
    </row>
    <row r="30" spans="1:5" s="21" customFormat="1" ht="18.75" x14ac:dyDescent="0.3">
      <c r="A30" s="54" t="s">
        <v>38</v>
      </c>
      <c r="B30" s="55"/>
      <c r="C30" s="55"/>
      <c r="D30" s="55"/>
      <c r="E30" s="56"/>
    </row>
    <row r="31" spans="1:5" s="21" customFormat="1" x14ac:dyDescent="0.25">
      <c r="A31" s="48" t="s">
        <v>6</v>
      </c>
      <c r="B31" s="23" t="s">
        <v>39</v>
      </c>
      <c r="C31" s="23"/>
      <c r="D31" s="24" t="s">
        <v>40</v>
      </c>
      <c r="E31" s="49">
        <v>310062165</v>
      </c>
    </row>
    <row r="32" spans="1:5" s="21" customFormat="1" x14ac:dyDescent="0.25">
      <c r="A32" s="45" t="s">
        <v>35</v>
      </c>
      <c r="B32" s="25" t="s">
        <v>41</v>
      </c>
      <c r="C32" s="25"/>
      <c r="D32" s="25"/>
      <c r="E32" s="50"/>
    </row>
    <row r="33" spans="1:5" s="21" customFormat="1" x14ac:dyDescent="0.25">
      <c r="A33" s="51" t="s">
        <v>36</v>
      </c>
      <c r="B33" s="52" t="s">
        <v>42</v>
      </c>
      <c r="C33" s="52"/>
      <c r="D33" s="52"/>
      <c r="E33" s="53"/>
    </row>
  </sheetData>
  <dataValidations count="1">
    <dataValidation type="list" allowBlank="1" showInputMessage="1" showErrorMessage="1" error="Only Yes or No may be entered." sqref="D13:D18" xr:uid="{00000000-0002-0000-0000-000000000000}">
      <formula1>"Yes, No"</formula1>
    </dataValidation>
  </dataValidations>
  <pageMargins left="0.7" right="0.7" top="0.75" bottom="0.75" header="0.3" footer="0.3"/>
  <pageSetup scale="91"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6B1CEA-EE4C-4001-9B65-AA5E4F7D0ED7}">
  <dimension ref="A1:A2"/>
  <sheetViews>
    <sheetView workbookViewId="0">
      <selection activeCell="A2" sqref="A2"/>
    </sheetView>
  </sheetViews>
  <sheetFormatPr defaultRowHeight="15" x14ac:dyDescent="0.25"/>
  <cols>
    <col min="1" max="1" width="100.7109375" customWidth="1"/>
  </cols>
  <sheetData>
    <row r="1" spans="1:1" ht="21" x14ac:dyDescent="0.35">
      <c r="A1" s="15" t="s">
        <v>55</v>
      </c>
    </row>
    <row r="2" spans="1:1" ht="249.95" customHeight="1" x14ac:dyDescent="0.25">
      <c r="A2" s="16" t="s">
        <v>56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1890375201E3F8418434AE71ACD52813" ma:contentTypeVersion="0" ma:contentTypeDescription="Create a new document." ma:contentTypeScope="" ma:versionID="e85fbd2aa0994b6491f5f2381f1de6f4">
  <xsd:schema xmlns:xsd="http://www.w3.org/2001/XMLSchema" xmlns:xs="http://www.w3.org/2001/XMLSchema" xmlns:p="http://schemas.microsoft.com/office/2006/metadata/properties" targetNamespace="http://schemas.microsoft.com/office/2006/metadata/properties" ma:root="true" ma:fieldsID="1b05d82d297216baf5b26c55225140d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34C1D87-91B1-43B5-9A72-9196656E8FF9}">
  <ds:schemaRefs>
    <ds:schemaRef ds:uri="http://schemas.microsoft.com/sharepoint/v3/contenttype/forms"/>
  </ds:schemaRefs>
</ds:datastoreItem>
</file>

<file path=customXml/itemProps2.xml><?xml version="1.0" encoding="utf-8"?>
<ds:datastoreItem xmlns:ds="http://schemas.openxmlformats.org/officeDocument/2006/customXml" ds:itemID="{7F13A519-45C0-493B-AA24-CEAEDE9F1118}">
  <ds:schemaRefs>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http://www.w3.org/XML/1998/namespace"/>
  </ds:schemaRefs>
</ds:datastoreItem>
</file>

<file path=customXml/itemProps3.xml><?xml version="1.0" encoding="utf-8"?>
<ds:datastoreItem xmlns:ds="http://schemas.openxmlformats.org/officeDocument/2006/customXml" ds:itemID="{BC68AF0C-05E2-42B9-A632-9504A04F277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Line 10-Expedition SSV</vt:lpstr>
      <vt:lpstr>Instructions</vt:lpstr>
      <vt:lpstr>Sheet2</vt:lpstr>
      <vt:lpstr>Sheet3</vt:lpstr>
    </vt:vector>
  </TitlesOfParts>
  <Company>OTS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State of Louisiana</dc:creator>
  <cp:lastModifiedBy>Amy Gotreaux</cp:lastModifiedBy>
  <cp:lastPrinted>2020-03-21T18:59:38Z</cp:lastPrinted>
  <dcterms:created xsi:type="dcterms:W3CDTF">2019-01-03T17:30:08Z</dcterms:created>
  <dcterms:modified xsi:type="dcterms:W3CDTF">2025-09-22T15:40:19Z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0x0101001890375201E3F8418434AE71ACD52813</vt:lpwstr>
  </property>
  <property fmtid="{D5CDD505-2E9C-101B-9397-08002B2CF9AE}" pid="3" name="Order">
    <vt:r8>160900</vt:r8>
  </property>
  <property fmtid="{D5CDD505-2E9C-101B-9397-08002B2CF9AE}" pid="4" name="TemplateUrl">
    <vt:lpwstr/>
  </property>
  <property fmtid="{D5CDD505-2E9C-101B-9397-08002B2CF9AE}" pid="5" name="_SourceUrl">
    <vt:lpwstr/>
  </property>
  <property fmtid="{D5CDD505-2E9C-101B-9397-08002B2CF9AE}" pid="6" name="_SharedFileIndex">
    <vt:lpwstr/>
  </property>
  <property fmtid="{D5CDD505-2E9C-101B-9397-08002B2CF9AE}" pid="7" name="xd_Signature">
    <vt:bool>false</vt:bool>
  </property>
  <property fmtid="{D5CDD505-2E9C-101B-9397-08002B2CF9AE}" pid="8" name="xd_ProgID">
    <vt:lpwstr/>
  </property>
</Properties>
</file>