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8_{D35B4F44-7AD5-4E31-8C99-23583AEAAADA}" xr6:coauthVersionLast="47" xr6:coauthVersionMax="47" xr10:uidLastSave="{00000000-0000-0000-0000-000000000000}"/>
  <bookViews>
    <workbookView xWindow="-120" yWindow="-120" windowWidth="29040" windowHeight="15720" xr2:uid="{00000000-000D-0000-FFFF-FFFF00000000}"/>
  </bookViews>
  <sheets>
    <sheet name="Line 52 - Altima" sheetId="3" r:id="rId1"/>
    <sheet name="Instructions" sheetId="4" r:id="rId2"/>
  </sheets>
  <definedNames>
    <definedName name="_xlnm.Print_Area" localSheetId="0">'Line 52 - Altima'!$A$1:$E$52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3" l="1"/>
  <c r="E36" i="3"/>
  <c r="E35" i="3"/>
  <c r="E34" i="3"/>
  <c r="E33" i="3"/>
  <c r="E32" i="3"/>
  <c r="E31" i="3"/>
  <c r="E30" i="3"/>
  <c r="E29" i="3"/>
  <c r="E28" i="3"/>
  <c r="E27" i="3"/>
  <c r="E26" i="3"/>
  <c r="E25" i="3"/>
  <c r="E24" i="3"/>
  <c r="E23" i="3"/>
  <c r="E22" i="3"/>
  <c r="E21" i="3"/>
  <c r="E20" i="3"/>
  <c r="E19" i="3"/>
  <c r="E18" i="3"/>
  <c r="E17" i="3"/>
  <c r="E16" i="3"/>
  <c r="E9" i="3"/>
  <c r="D44" i="3" l="1"/>
  <c r="E6" i="3"/>
  <c r="E38" i="3" s="1"/>
  <c r="E40" i="3" l="1"/>
  <c r="E43" i="3" s="1"/>
  <c r="E44" i="3" s="1"/>
</calcChain>
</file>

<file path=xl/sharedStrings.xml><?xml version="1.0" encoding="utf-8"?>
<sst xmlns="http://schemas.openxmlformats.org/spreadsheetml/2006/main" count="107" uniqueCount="96">
  <si>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</si>
  <si>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</si>
  <si>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</si>
  <si>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</si>
  <si>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</si>
  <si>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</si>
  <si>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</si>
  <si>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</si>
  <si>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</si>
  <si>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</si>
  <si>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</si>
  <si>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</si>
  <si>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</si>
  <si>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</si>
  <si>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</si>
  <si>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</si>
  <si>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</si>
  <si>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</si>
  <si>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</si>
  <si>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</si>
  <si>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</si>
  <si>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</si>
  <si>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</si>
  <si>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</si>
  <si>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</si>
  <si>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</si>
  <si>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</si>
  <si>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</si>
  <si>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</si>
  <si>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(GAZ) Summit White</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</si>
  <si>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</si>
  <si>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</si>
  <si>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</si>
  <si>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</si>
  <si>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</si>
  <si>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</si>
  <si>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</si>
  <si>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</si>
  <si>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</si>
  <si>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</si>
  <si>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</si>
  <si>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</si>
  <si>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</si>
  <si>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Optional Configuration</t>
  </si>
  <si>
    <t>Description</t>
  </si>
  <si>
    <t>Assisted Driving Package   (Deletes (UKM) Lane Keep Assist with Lane Departure warning.) )
includes (U12) Perimeter lighting, (UCV) Interior Camera, (UV2) HD Surround Vision and (UVX) Traffic Sign Recognition(Requires (ZL3) WT Convenience Package, (KI3) Heated Steering Wheel, (N5G) Sport Wrapped Steering Wheel, and (DME) mirrors or (DBC) mirrors.</t>
  </si>
  <si>
    <t>WT Convenience Package includes (AKO) Deep Tinted
Glass, (BTV) Remote Vehicle Starter System, (C49) Rear
Window Defogger, (KC9) 120-volt bed-mounted power outlet,
(KI4) 120-volt interior panel outlet, (QT5) EZ-Lift Tailgate,
(PZ8) Hitch View, and (UTJ) Theft Deterrent System</t>
  </si>
  <si>
    <t>Power Package includes (U2K) SiriusXM, (UF2) LED Cargo
Area Lighting, (A2X) Driver 10-way Power Adjustable seat,
including lumbar                                                (Requires (ZL3) WT Convenience Package
and (EKV) Cloth interior trim.)</t>
  </si>
  <si>
    <t>26575R17 ALL TERRAIN TIRES</t>
  </si>
  <si>
    <t>17" ALUM WHEELS</t>
  </si>
  <si>
    <t>Spray-On Bedliner</t>
  </si>
  <si>
    <t>CHROME FT AND RR BUMPERS</t>
  </si>
  <si>
    <t>34 GAL FUEL TANK</t>
  </si>
  <si>
    <t>Heavy Duty Locking Rear Differential:</t>
  </si>
  <si>
    <t>Tailgate Assist Handle  
tailgate mounted fold-out grab handle for extra support(Not available with (ZW9) pickup bed delete. Requires (CGN) Chevytec Spray-on Bedliner.)</t>
  </si>
  <si>
    <t>CHROME ASSIST STEPS</t>
  </si>
  <si>
    <t xml:space="preserve">Wiring, Grille Lamps and Siren Speakers </t>
  </si>
  <si>
    <t xml:space="preserve">Wiring, Horn and Siren Circuit </t>
  </si>
  <si>
    <t xml:space="preserve">	Inoperative Rear Windows</t>
  </si>
  <si>
    <t>Inoperative Inside Rear Door Locks and Handles</t>
  </si>
  <si>
    <t>Left Side Spotlight</t>
  </si>
  <si>
    <t>Auto Door Locks Disable  
Calibration disables auto door locks and is activated through radio or DIC settings</t>
  </si>
  <si>
    <t xml:space="preserve">Alarm, Horn Content Theft Deterrent, Disabled </t>
  </si>
  <si>
    <t>Delete Daytime Running Lamps and Automatic Headlamps</t>
  </si>
  <si>
    <r>
      <t xml:space="preserve">Vinyl Rear Seat w/ Cloth Front </t>
    </r>
    <r>
      <rPr>
        <sz val="10"/>
        <color theme="1"/>
        <rFont val="Calibri"/>
        <family val="2"/>
        <scheme val="minor"/>
      </rPr>
      <t>(requires AE7 or AZ3)</t>
    </r>
  </si>
  <si>
    <t xml:space="preserve">Cloth Front 40/20/40 </t>
  </si>
  <si>
    <r>
      <t xml:space="preserve">Seats, Front cloth and second row vinyl: </t>
    </r>
    <r>
      <rPr>
        <sz val="10"/>
        <color theme="1"/>
        <rFont val="Calibri"/>
        <family val="2"/>
        <scheme val="minor"/>
      </rPr>
      <t>(Requires C*10*43 model and included and (5W4) Special Service Vehicle.)</t>
    </r>
  </si>
  <si>
    <t>AS2</t>
  </si>
  <si>
    <t>ZL3</t>
  </si>
  <si>
    <t>Z65</t>
  </si>
  <si>
    <t>RC5</t>
  </si>
  <si>
    <t>Q5U</t>
  </si>
  <si>
    <t>CGN</t>
  </si>
  <si>
    <t>CWB</t>
  </si>
  <si>
    <t>NLA</t>
  </si>
  <si>
    <t>G80</t>
  </si>
  <si>
    <t>TGH</t>
  </si>
  <si>
    <t>VXH</t>
  </si>
  <si>
    <t>6J3</t>
  </si>
  <si>
    <t>6J4</t>
  </si>
  <si>
    <t>6N5</t>
  </si>
  <si>
    <t>6N6</t>
  </si>
  <si>
    <t>7X3</t>
  </si>
  <si>
    <t>BCV</t>
  </si>
  <si>
    <t>9B9</t>
  </si>
  <si>
    <t>9G8</t>
  </si>
  <si>
    <t>5T5</t>
  </si>
  <si>
    <t>AE7</t>
  </si>
  <si>
    <t>Chevrolet Silverado SSV</t>
  </si>
  <si>
    <t>Gerry Lane Chevrolet</t>
  </si>
  <si>
    <t>4WD with 5.7L V8</t>
  </si>
  <si>
    <t>5W4-1WT</t>
  </si>
  <si>
    <t>(GBA) Black</t>
  </si>
  <si>
    <t>(GAS) Apex Red</t>
  </si>
  <si>
    <t>(GXD) Sterling Gray Metallic</t>
  </si>
  <si>
    <t>(G42) White 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</si>
</sst>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0"/>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3">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0" fillId="5" borderId="16" xfId="0" applyFill="1" applyBorder="1" applyAlignment="1" applyProtection="1">
      <alignment wrapText="1"/>
      <protection hidden="1"/>
    </xf>
    <xf numFmtId="11" fontId="0" fillId="0" borderId="17" xfId="0" applyNumberFormat="1" applyBorder="1" applyAlignment="1" applyProtection="1">
      <alignment horizontal="center"/>
      <protection hidden="1"/>
    </xf>
    <xf numFmtId="0" fontId="0" fillId="5" borderId="17" xfId="0" applyFill="1" applyBorder="1" applyAlignment="1" applyProtection="1">
      <alignment horizontal="center"/>
      <protection hidden="1"/>
    </xf>
    <xf numFmtId="44" fontId="0" fillId="0" borderId="17" xfId="1" applyFont="1" applyBorder="1" applyAlignment="1" applyProtection="1">
      <alignment horizontal="right"/>
      <protection hidden="1"/>
    </xf>
    <xf numFmtId="44" fontId="0" fillId="5" borderId="17" xfId="1" applyFont="1" applyFill="1" applyBorder="1" applyAlignment="1" applyProtection="1">
      <alignment horizontal="right"/>
      <protection hidden="1"/>
    </xf>
    <xf numFmtId="0" fontId="8" fillId="0" borderId="12" xfId="0" applyFont="1" applyBorder="1" applyAlignment="1" applyProtection="1">
      <alignment horizontal="centerContinuous"/>
      <protection hidden="1"/>
    </xf>
    <xf numFmtId="0" fontId="5" fillId="0" borderId="9" xfId="0" applyFont="1" applyBorder="1" applyAlignment="1" applyProtection="1">
      <alignment horizontal="centerContinuous"/>
      <protection hidden="1"/>
    </xf>
    <xf numFmtId="0" fontId="5" fillId="5" borderId="19" xfId="0" applyFont="1" applyFill="1" applyBorder="1" applyAlignment="1" applyProtection="1">
      <alignment horizontal="centerContinuous"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view="pageLayout" zoomScaleNormal="100" workbookViewId="0">
      <selection activeCell="D4" sqref="D4"/>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1" t="s">
        <v>13</v>
      </c>
      <c r="B1" s="22"/>
      <c r="C1" s="22"/>
      <c r="D1" s="22"/>
      <c r="E1" s="23"/>
    </row>
    <row r="2" spans="1:5" ht="21.75" thickBot="1" x14ac:dyDescent="0.4">
      <c r="A2" s="1" t="s">
        <v>88</v>
      </c>
      <c r="B2" s="2" t="s">
        <v>16</v>
      </c>
      <c r="C2" s="3">
        <v>15</v>
      </c>
      <c r="D2" s="2" t="s">
        <v>17</v>
      </c>
      <c r="E2" s="15" t="s">
        <v>42</v>
      </c>
    </row>
    <row r="3" spans="1:5" ht="15.75" thickBot="1" x14ac:dyDescent="0.3">
      <c r="A3" s="4" t="s">
        <v>7</v>
      </c>
      <c r="B3" s="2">
        <v>4400036790</v>
      </c>
      <c r="C3" s="2" t="s">
        <v>8</v>
      </c>
      <c r="D3" s="90" t="s">
        <v>89</v>
      </c>
      <c r="E3" s="91"/>
    </row>
    <row r="4" spans="1:5" ht="21" x14ac:dyDescent="0.35">
      <c r="A4" s="24" t="s">
        <v>1</v>
      </c>
      <c r="B4" s="25"/>
      <c r="C4" s="25"/>
      <c r="D4" s="25"/>
      <c r="E4" s="26"/>
    </row>
    <row r="5" spans="1:5" x14ac:dyDescent="0.25">
      <c r="A5" s="5" t="s">
        <v>2</v>
      </c>
      <c r="B5" s="6" t="s">
        <v>3</v>
      </c>
      <c r="C5" s="6" t="s">
        <v>0</v>
      </c>
      <c r="D5" s="6" t="s">
        <v>4</v>
      </c>
      <c r="E5" s="7" t="s">
        <v>5</v>
      </c>
    </row>
    <row r="6" spans="1:5" x14ac:dyDescent="0.25">
      <c r="A6" s="8" t="s">
        <v>90</v>
      </c>
      <c r="B6" s="9" t="s">
        <v>91</v>
      </c>
      <c r="C6" s="10">
        <v>45722</v>
      </c>
      <c r="D6" s="11"/>
      <c r="E6" s="12">
        <f>$C6*D6</f>
        <v>0</v>
      </c>
    </row>
    <row r="7" spans="1:5" ht="18.75" x14ac:dyDescent="0.3">
      <c r="A7" s="80" t="s">
        <v>43</v>
      </c>
      <c r="B7" s="81"/>
      <c r="C7" s="81"/>
      <c r="D7" s="81"/>
      <c r="E7" s="82"/>
    </row>
    <row r="8" spans="1:5" x14ac:dyDescent="0.25">
      <c r="A8" s="83" t="s">
        <v>44</v>
      </c>
      <c r="B8" s="68" t="s">
        <v>3</v>
      </c>
      <c r="C8" s="68" t="s">
        <v>0</v>
      </c>
      <c r="D8" s="68" t="s">
        <v>4</v>
      </c>
      <c r="E8" s="69" t="s">
        <v>5</v>
      </c>
    </row>
    <row r="9" spans="1:5" x14ac:dyDescent="0.25">
      <c r="A9" s="70" t="s">
        <v>31</v>
      </c>
      <c r="B9" s="77" t="s">
        <v>31</v>
      </c>
      <c r="C9" s="84">
        <v>0</v>
      </c>
      <c r="D9" s="72"/>
      <c r="E9" s="73">
        <f t="shared" ref="E9" si="0">$C9*D9</f>
        <v>0</v>
      </c>
    </row>
    <row r="10" spans="1:5" ht="18.75" x14ac:dyDescent="0.3">
      <c r="A10" s="27" t="s">
        <v>30</v>
      </c>
      <c r="B10" s="28"/>
      <c r="C10" s="28"/>
      <c r="D10" s="28"/>
      <c r="E10" s="29"/>
    </row>
    <row r="11" spans="1:5" s="17" customFormat="1" ht="15" customHeight="1" x14ac:dyDescent="0.25">
      <c r="A11" s="16" t="s">
        <v>29</v>
      </c>
      <c r="B11" s="20"/>
      <c r="C11" s="33" t="s">
        <v>95</v>
      </c>
      <c r="D11" s="34"/>
      <c r="E11" s="20" t="s">
        <v>31</v>
      </c>
    </row>
    <row r="12" spans="1:5" s="17" customFormat="1" ht="15" customHeight="1" x14ac:dyDescent="0.25">
      <c r="A12" s="16" t="s">
        <v>92</v>
      </c>
      <c r="B12" s="20"/>
      <c r="C12" s="92" t="s">
        <v>94</v>
      </c>
      <c r="D12" s="34"/>
      <c r="E12" s="20"/>
    </row>
    <row r="13" spans="1:5" s="17" customFormat="1" ht="15" customHeight="1" x14ac:dyDescent="0.25">
      <c r="A13" s="16" t="s">
        <v>93</v>
      </c>
      <c r="B13" s="20"/>
      <c r="C13" s="33"/>
      <c r="D13" s="34"/>
      <c r="E13" s="20"/>
    </row>
    <row r="14" spans="1:5" ht="18.75" x14ac:dyDescent="0.3">
      <c r="A14" s="64" t="s">
        <v>32</v>
      </c>
      <c r="B14" s="65"/>
      <c r="C14" s="65"/>
      <c r="D14" s="65"/>
      <c r="E14" s="66"/>
    </row>
    <row r="15" spans="1:5" x14ac:dyDescent="0.25">
      <c r="A15" s="67" t="s">
        <v>33</v>
      </c>
      <c r="B15" s="68" t="s">
        <v>34</v>
      </c>
      <c r="C15" s="68" t="s">
        <v>35</v>
      </c>
      <c r="D15" s="68" t="s">
        <v>36</v>
      </c>
      <c r="E15" s="69" t="s">
        <v>5</v>
      </c>
    </row>
    <row r="16" spans="1:5" ht="165" x14ac:dyDescent="0.25">
      <c r="A16" s="70" t="s">
        <v>45</v>
      </c>
      <c r="B16" s="71" t="s">
        <v>67</v>
      </c>
      <c r="C16" s="88">
        <v>495.95</v>
      </c>
      <c r="D16" s="72"/>
      <c r="E16" s="73">
        <f>IF(D16="YES",$C16*SUM($D$6),0)</f>
        <v>0</v>
      </c>
    </row>
    <row r="17" spans="1:5" ht="150" x14ac:dyDescent="0.25">
      <c r="A17" s="70" t="s">
        <v>46</v>
      </c>
      <c r="B17" s="71" t="s">
        <v>68</v>
      </c>
      <c r="C17" s="88">
        <v>1001</v>
      </c>
      <c r="D17" s="72"/>
      <c r="E17" s="73">
        <f>IF(D17="YES",$C17*SUM($D$6),0)</f>
        <v>0</v>
      </c>
    </row>
    <row r="18" spans="1:5" ht="120" x14ac:dyDescent="0.25">
      <c r="A18" s="70" t="s">
        <v>47</v>
      </c>
      <c r="B18" s="71" t="s">
        <v>69</v>
      </c>
      <c r="C18" s="88">
        <v>468.65</v>
      </c>
      <c r="D18" s="72"/>
      <c r="E18" s="73">
        <f>IF(D18="YES",$C18*SUM($D$6),0)</f>
        <v>0</v>
      </c>
    </row>
    <row r="19" spans="1:5" x14ac:dyDescent="0.25">
      <c r="A19" s="70" t="s">
        <v>48</v>
      </c>
      <c r="B19" s="71" t="s">
        <v>70</v>
      </c>
      <c r="C19" s="88">
        <v>359.45</v>
      </c>
      <c r="D19" s="72"/>
      <c r="E19" s="73">
        <f>IF(D19="YES",$C19*SUM($D$6),0)</f>
        <v>0</v>
      </c>
    </row>
    <row r="20" spans="1:5" x14ac:dyDescent="0.25">
      <c r="A20" s="70" t="s">
        <v>49</v>
      </c>
      <c r="B20" s="71" t="s">
        <v>71</v>
      </c>
      <c r="C20" s="88">
        <v>318.5</v>
      </c>
      <c r="D20" s="72"/>
      <c r="E20" s="73">
        <f>IF(D20="YES",$C20*SUM($D$6),0)</f>
        <v>0</v>
      </c>
    </row>
    <row r="21" spans="1:5" x14ac:dyDescent="0.25">
      <c r="A21" s="70" t="s">
        <v>50</v>
      </c>
      <c r="B21" s="71" t="s">
        <v>72</v>
      </c>
      <c r="C21" s="88">
        <v>568.75</v>
      </c>
      <c r="D21" s="72"/>
      <c r="E21" s="73">
        <f>IF(D21="YES",$C21*SUM($D$6),0)</f>
        <v>0</v>
      </c>
    </row>
    <row r="22" spans="1:5" x14ac:dyDescent="0.25">
      <c r="A22" s="70" t="s">
        <v>51</v>
      </c>
      <c r="B22" s="71" t="s">
        <v>73</v>
      </c>
      <c r="C22" s="88">
        <v>182</v>
      </c>
      <c r="D22" s="72"/>
      <c r="E22" s="73">
        <f>IF(D22="YES",$C22*SUM($D$6),0)</f>
        <v>0</v>
      </c>
    </row>
    <row r="23" spans="1:5" x14ac:dyDescent="0.25">
      <c r="A23" s="70" t="s">
        <v>52</v>
      </c>
      <c r="B23" s="71" t="s">
        <v>74</v>
      </c>
      <c r="C23" s="88">
        <v>404.95</v>
      </c>
      <c r="D23" s="72"/>
      <c r="E23" s="73">
        <f>IF(D23="YES",$C23*SUM($D$6),0)</f>
        <v>0</v>
      </c>
    </row>
    <row r="24" spans="1:5" ht="30" x14ac:dyDescent="0.25">
      <c r="A24" s="70" t="s">
        <v>53</v>
      </c>
      <c r="B24" s="71" t="s">
        <v>75</v>
      </c>
      <c r="C24" s="74">
        <v>359.45</v>
      </c>
      <c r="D24" s="72"/>
      <c r="E24" s="73">
        <f>IF(D24="YES",$C24*SUM($D$6),0)</f>
        <v>0</v>
      </c>
    </row>
    <row r="25" spans="1:5" ht="90" x14ac:dyDescent="0.25">
      <c r="A25" s="70" t="s">
        <v>54</v>
      </c>
      <c r="B25" s="71" t="s">
        <v>76</v>
      </c>
      <c r="C25" s="88">
        <v>59.15</v>
      </c>
      <c r="D25" s="72"/>
      <c r="E25" s="73">
        <f>IF(D25="YES",$C25*SUM($D$6),0)</f>
        <v>0</v>
      </c>
    </row>
    <row r="26" spans="1:5" x14ac:dyDescent="0.25">
      <c r="A26" s="70" t="s">
        <v>55</v>
      </c>
      <c r="B26" s="71" t="s">
        <v>77</v>
      </c>
      <c r="C26" s="88">
        <v>750.75</v>
      </c>
      <c r="D26" s="72"/>
      <c r="E26" s="73">
        <f>IF(D26="YES",$C26*SUM($D$6),0)</f>
        <v>0</v>
      </c>
    </row>
    <row r="27" spans="1:5" ht="30" x14ac:dyDescent="0.25">
      <c r="A27" s="70" t="s">
        <v>56</v>
      </c>
      <c r="B27" s="71" t="s">
        <v>78</v>
      </c>
      <c r="C27" s="88">
        <v>188.37</v>
      </c>
      <c r="D27" s="72"/>
      <c r="E27" s="73">
        <f>IF(D27="YES",$C27*SUM($D$6),0)</f>
        <v>0</v>
      </c>
    </row>
    <row r="28" spans="1:5" x14ac:dyDescent="0.25">
      <c r="A28" s="70" t="s">
        <v>57</v>
      </c>
      <c r="B28" s="71" t="s">
        <v>79</v>
      </c>
      <c r="C28" s="88">
        <v>95.55</v>
      </c>
      <c r="D28" s="72"/>
      <c r="E28" s="73">
        <f>IF(D28="YES",$C28*SUM($D$6),0)</f>
        <v>0</v>
      </c>
    </row>
    <row r="29" spans="1:5" x14ac:dyDescent="0.25">
      <c r="A29" s="70" t="s">
        <v>58</v>
      </c>
      <c r="B29" s="71" t="s">
        <v>80</v>
      </c>
      <c r="C29" s="88">
        <v>45.5</v>
      </c>
      <c r="D29" s="72"/>
      <c r="E29" s="73">
        <f>IF(D29="YES",$C29*SUM($D$6),0)</f>
        <v>0</v>
      </c>
    </row>
    <row r="30" spans="1:5" ht="30" x14ac:dyDescent="0.25">
      <c r="A30" s="70" t="s">
        <v>59</v>
      </c>
      <c r="B30" s="71" t="s">
        <v>81</v>
      </c>
      <c r="C30" s="88">
        <v>62.79</v>
      </c>
      <c r="D30" s="72"/>
      <c r="E30" s="73">
        <f>IF(D30="YES",$C30*SUM($D$6),0)</f>
        <v>0</v>
      </c>
    </row>
    <row r="31" spans="1:5" x14ac:dyDescent="0.25">
      <c r="A31" s="70" t="s">
        <v>60</v>
      </c>
      <c r="B31" s="71" t="s">
        <v>82</v>
      </c>
      <c r="C31" s="88">
        <v>928.2</v>
      </c>
      <c r="D31" s="72"/>
      <c r="E31" s="73">
        <f>IF(D31="YES",$C31*SUM($D$6),0)</f>
        <v>0</v>
      </c>
    </row>
    <row r="32" spans="1:5" ht="60" x14ac:dyDescent="0.25">
      <c r="A32" s="70" t="s">
        <v>61</v>
      </c>
      <c r="B32" s="86" t="s">
        <v>83</v>
      </c>
      <c r="C32" s="88">
        <v>68.25</v>
      </c>
      <c r="D32" s="72"/>
      <c r="E32" s="73">
        <f>IF(D32="YES",$C32*SUM($D$6),0)</f>
        <v>0</v>
      </c>
    </row>
    <row r="33" spans="1:5" ht="30" x14ac:dyDescent="0.25">
      <c r="A33" s="70" t="s">
        <v>62</v>
      </c>
      <c r="B33" s="71" t="s">
        <v>84</v>
      </c>
      <c r="C33" s="88">
        <v>45.5</v>
      </c>
      <c r="D33" s="72"/>
      <c r="E33" s="73">
        <f>IF(D33="YES",$C33*SUM($D$6),0)</f>
        <v>0</v>
      </c>
    </row>
    <row r="34" spans="1:5" ht="30" x14ac:dyDescent="0.25">
      <c r="A34" s="70" t="s">
        <v>63</v>
      </c>
      <c r="B34" s="71" t="s">
        <v>85</v>
      </c>
      <c r="C34" s="88">
        <v>45.5</v>
      </c>
      <c r="D34" s="72"/>
      <c r="E34" s="73">
        <f>IF(D34="YES",$C34*SUM($D$6),0)</f>
        <v>0</v>
      </c>
    </row>
    <row r="35" spans="1:5" ht="28.5" x14ac:dyDescent="0.25">
      <c r="A35" s="85" t="s">
        <v>64</v>
      </c>
      <c r="B35" s="87" t="s">
        <v>86</v>
      </c>
      <c r="C35" s="89">
        <v>0</v>
      </c>
      <c r="D35" s="72"/>
      <c r="E35" s="73">
        <f>IF(D35="YES",$C35*SUM($D$6),0)</f>
        <v>0</v>
      </c>
    </row>
    <row r="36" spans="1:5" x14ac:dyDescent="0.25">
      <c r="A36" s="85" t="s">
        <v>65</v>
      </c>
      <c r="B36" s="87" t="s">
        <v>87</v>
      </c>
      <c r="C36" s="89">
        <v>0</v>
      </c>
      <c r="D36" s="72"/>
      <c r="E36" s="73">
        <f>IF(D36="YES",$C36*SUM($D$6),0)</f>
        <v>0</v>
      </c>
    </row>
    <row r="37" spans="1:5" ht="56.25" x14ac:dyDescent="0.25">
      <c r="A37" s="85" t="s">
        <v>66</v>
      </c>
      <c r="B37" s="87" t="s">
        <v>86</v>
      </c>
      <c r="C37" s="89">
        <v>0</v>
      </c>
      <c r="D37" s="72"/>
      <c r="E37" s="73">
        <f>IF(D37="YES",$C37*SUM($D$6),0)</f>
        <v>0</v>
      </c>
    </row>
    <row r="38" spans="1:5" x14ac:dyDescent="0.25">
      <c r="A38" s="75" t="s">
        <v>37</v>
      </c>
      <c r="B38" s="76"/>
      <c r="C38" s="76"/>
      <c r="D38" s="77" t="s">
        <v>6</v>
      </c>
      <c r="E38" s="78">
        <f>IF(SUM(D6:D9)=0,0,SUM(E6:E9,E16:E37)/SUM(D6:D9))</f>
        <v>0</v>
      </c>
    </row>
    <row r="39" spans="1:5" ht="18.75" x14ac:dyDescent="0.3">
      <c r="A39" s="30" t="s">
        <v>9</v>
      </c>
      <c r="B39" s="31"/>
      <c r="C39" s="31"/>
      <c r="D39" s="31"/>
      <c r="E39" s="32"/>
    </row>
    <row r="40" spans="1:5" x14ac:dyDescent="0.25">
      <c r="A40" s="35" t="s">
        <v>10</v>
      </c>
      <c r="B40" s="36"/>
      <c r="C40" s="36"/>
      <c r="D40" s="36"/>
      <c r="E40" s="12">
        <f>ROUND(0.0035*E38,2)</f>
        <v>0</v>
      </c>
    </row>
    <row r="41" spans="1:5" x14ac:dyDescent="0.25">
      <c r="A41" s="35" t="s">
        <v>18</v>
      </c>
      <c r="B41" s="36"/>
      <c r="C41" s="36"/>
      <c r="D41" s="36"/>
      <c r="E41" s="12">
        <v>11.25</v>
      </c>
    </row>
    <row r="42" spans="1:5" x14ac:dyDescent="0.25">
      <c r="A42" s="35" t="s">
        <v>15</v>
      </c>
      <c r="B42" s="36"/>
      <c r="C42" s="36"/>
      <c r="D42" s="36"/>
      <c r="E42" s="12">
        <v>18</v>
      </c>
    </row>
    <row r="43" spans="1:5" x14ac:dyDescent="0.25">
      <c r="A43" s="35" t="s">
        <v>11</v>
      </c>
      <c r="B43" s="36"/>
      <c r="C43" s="36"/>
      <c r="D43" s="9" t="s">
        <v>6</v>
      </c>
      <c r="E43" s="12">
        <f>IF(SUM(E38:E42)&lt;100,0,SUM(E38:E42))</f>
        <v>0</v>
      </c>
    </row>
    <row r="44" spans="1:5" ht="15.75" thickBot="1" x14ac:dyDescent="0.3">
      <c r="A44" s="37" t="s">
        <v>12</v>
      </c>
      <c r="B44" s="38"/>
      <c r="C44" s="38"/>
      <c r="D44" s="13" t="str">
        <f>IF(SUM(D6:D6)=0,"",IF(SUM(D6:D6)=1,"1 Vehicle",SUM(D6:D6)&amp;" Vehicles"))</f>
        <v/>
      </c>
      <c r="E44" s="14">
        <f>E43*SUM(D6:D6)</f>
        <v>0</v>
      </c>
    </row>
    <row r="45" spans="1:5" ht="19.5" thickTop="1" x14ac:dyDescent="0.3">
      <c r="A45" s="39" t="s">
        <v>19</v>
      </c>
      <c r="B45" s="40"/>
      <c r="C45" s="40"/>
      <c r="D45" s="40"/>
      <c r="E45" s="41"/>
    </row>
    <row r="46" spans="1:5" x14ac:dyDescent="0.25">
      <c r="A46" s="45" t="s">
        <v>20</v>
      </c>
      <c r="B46" s="46"/>
      <c r="C46" s="46"/>
      <c r="D46" s="47" t="s">
        <v>21</v>
      </c>
      <c r="E46" s="48"/>
    </row>
    <row r="47" spans="1:5" x14ac:dyDescent="0.25">
      <c r="A47" s="49" t="s">
        <v>22</v>
      </c>
      <c r="B47" s="43"/>
      <c r="C47" s="43"/>
      <c r="D47" s="42" t="s">
        <v>23</v>
      </c>
      <c r="E47" s="50"/>
    </row>
    <row r="48" spans="1:5" x14ac:dyDescent="0.25">
      <c r="A48" s="60" t="s">
        <v>24</v>
      </c>
      <c r="B48" s="61"/>
      <c r="C48" s="61"/>
      <c r="D48" s="62" t="s">
        <v>25</v>
      </c>
      <c r="E48" s="63"/>
    </row>
    <row r="49" spans="1:5" ht="18.75" x14ac:dyDescent="0.3">
      <c r="A49" s="57" t="s">
        <v>26</v>
      </c>
      <c r="B49" s="58"/>
      <c r="C49" s="58"/>
      <c r="D49" s="58"/>
      <c r="E49" s="59"/>
    </row>
    <row r="50" spans="1:5" x14ac:dyDescent="0.25">
      <c r="A50" s="79" t="s">
        <v>38</v>
      </c>
      <c r="B50" s="17" t="s">
        <v>39</v>
      </c>
      <c r="C50" s="17"/>
      <c r="D50" s="17" t="s">
        <v>27</v>
      </c>
      <c r="E50" s="51">
        <v>310034382</v>
      </c>
    </row>
    <row r="51" spans="1:5" x14ac:dyDescent="0.25">
      <c r="A51" s="52" t="s">
        <v>22</v>
      </c>
      <c r="B51" s="44" t="s">
        <v>40</v>
      </c>
      <c r="C51" s="44"/>
      <c r="D51" s="44"/>
      <c r="E51" s="53"/>
    </row>
    <row r="52" spans="1:5" x14ac:dyDescent="0.25">
      <c r="A52" s="54" t="s">
        <v>24</v>
      </c>
      <c r="B52" s="55" t="s">
        <v>41</v>
      </c>
      <c r="C52" s="55"/>
      <c r="D52" s="55"/>
      <c r="E52" s="56"/>
    </row>
  </sheetData>
  <sheetProtection algorithmName="SHA-512" hashValue="xpQwNmV1zJ3wWTYAQDSTnFxUSEm1ZrUtCBc/nkTHIn1GOpJa8Qr9xNYAx326d5FqGn60r+igv1hEGSTDQd1JOA==" saltValue="o9NBbjjYq0zLewt5lHr/Mg==" spinCount="100000" sheet="1" formatColumns="0" formatRows="0"/>
  <dataValidations count="2">
    <dataValidation type="list" allowBlank="1" showInputMessage="1" showErrorMessage="1" error="Only Yes or No may be entered." sqref="D16:D37" xr:uid="{85208D54-A999-4D09-ACD2-BD51A3D513A9}">
      <formula1>"Yes, No"</formula1>
    </dataValidation>
    <dataValidation type="custom" allowBlank="1" showInputMessage="1" showErrorMessage="1" error="Only one Vehicle Configuration may be entered." sqref="D9" xr:uid="{19FCFBFC-D69B-4589-8102-F6353479F308}">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52 - Altima</vt:lpstr>
      <vt:lpstr>Instructions</vt:lpstr>
      <vt:lpstr>'Line 52 - Altima'!Print_Area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2026-10-26T13:28:01Z</dcterms:modified>
</cp:coreProperties>
</file>