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Commodities Teams\Classification\_Commodities N-Z\Vehicles\FY21 Order Sheets\"/>
    </mc:Choice>
  </mc:AlternateContent>
  <bookViews>
    <workbookView xWindow="0" yWindow="0" windowWidth="28800" windowHeight="12300"/>
  </bookViews>
  <sheets>
    <sheet name="Sheet1" sheetId="1" r:id="rId1"/>
    <sheet name="Sheet2" sheetId="2" r:id="rId2"/>
    <sheet name="Sheet3"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5" i="1" l="1"/>
  <c r="E19" i="1" l="1"/>
  <c r="E27" i="1"/>
  <c r="E26" i="1"/>
  <c r="E25" i="1"/>
  <c r="E24" i="1"/>
  <c r="E23" i="1"/>
  <c r="E22" i="1"/>
  <c r="E21" i="1"/>
  <c r="E20" i="1"/>
  <c r="E50" i="1"/>
  <c r="E49" i="1"/>
  <c r="E48" i="1"/>
  <c r="E47" i="1"/>
  <c r="E46" i="1"/>
  <c r="E45" i="1"/>
  <c r="E44" i="1"/>
  <c r="E43" i="1"/>
  <c r="E42" i="1"/>
  <c r="E41" i="1"/>
  <c r="E12" i="1" l="1"/>
  <c r="E29" i="1" l="1"/>
  <c r="E30" i="1"/>
  <c r="E31" i="1"/>
  <c r="E32" i="1"/>
  <c r="E33" i="1"/>
  <c r="E34" i="1"/>
  <c r="E36" i="1"/>
  <c r="E37" i="1"/>
  <c r="E38" i="1"/>
  <c r="E39" i="1"/>
  <c r="E28" i="1"/>
  <c r="E13" i="1" l="1"/>
  <c r="E11" i="1"/>
  <c r="E8" i="1"/>
  <c r="E51" i="1" l="1"/>
  <c r="E53" i="1" s="1"/>
  <c r="E56" i="1" s="1"/>
  <c r="E57" i="1" s="1"/>
  <c r="E54" i="1"/>
</calcChain>
</file>

<file path=xl/sharedStrings.xml><?xml version="1.0" encoding="utf-8"?>
<sst xmlns="http://schemas.openxmlformats.org/spreadsheetml/2006/main" count="128" uniqueCount="119">
  <si>
    <t>This spreadsheet is not a purchase order</t>
  </si>
  <si>
    <t>Order Sheet Instructions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</si>
  <si>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</si>
  <si>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Contract Line</t>
  </si>
  <si>
    <t>Delivery ARO</t>
  </si>
  <si>
    <t>State Contract Number</t>
  </si>
  <si>
    <t>Vendor</t>
  </si>
  <si>
    <t>Base Vehicle</t>
  </si>
  <si>
    <t>Vehicle Description</t>
  </si>
  <si>
    <t>Order Code</t>
  </si>
  <si>
    <t>Unit Price</t>
  </si>
  <si>
    <t>Quantity</t>
  </si>
  <si>
    <t>Extended Price</t>
  </si>
  <si>
    <t>Optional Configuration</t>
  </si>
  <si>
    <t>Description</t>
  </si>
  <si>
    <t>84" CA</t>
  </si>
  <si>
    <t>Available Exterior Colors</t>
  </si>
  <si>
    <t>Optional Equipment</t>
  </si>
  <si>
    <t>Option Description</t>
  </si>
  <si>
    <t>Option Code</t>
  </si>
  <si>
    <t>Option Unit Price</t>
  </si>
  <si>
    <t>Add Option</t>
  </si>
  <si>
    <t>Power Equipment Group (Includes power windows and door locks)</t>
  </si>
  <si>
    <t>Speed Limitation - 65 MPH</t>
  </si>
  <si>
    <t>Bodies</t>
  </si>
  <si>
    <t>Cost for Each Vehicle Plus Options</t>
  </si>
  <si>
    <t>1 EA</t>
  </si>
  <si>
    <t>Additional Costs</t>
  </si>
  <si>
    <t>0.35% Contract Administrative Fee</t>
  </si>
  <si>
    <t>LA DEQ Waste Tire Fee (6 tires X $2.25 each)</t>
  </si>
  <si>
    <t>Total Cost for Each Vehicle</t>
  </si>
  <si>
    <t>Total Cost for All Vehicles</t>
  </si>
  <si>
    <t/>
  </si>
  <si>
    <t>Agency  Information</t>
  </si>
  <si>
    <t>LPAA Approval No</t>
  </si>
  <si>
    <t>Phone:</t>
  </si>
  <si>
    <t>Email:</t>
  </si>
  <si>
    <t>Shopping Cart</t>
  </si>
  <si>
    <t>Vendor Information</t>
  </si>
  <si>
    <t xml:space="preserve">Vendor No. </t>
  </si>
  <si>
    <t>Contact Name:</t>
  </si>
  <si>
    <t>Agency Name</t>
  </si>
  <si>
    <t>4WD w/ 6.7L I6 Turbo Diesel engine</t>
  </si>
  <si>
    <t>2WD w/ 6.7L I6 Turbo Diesel engine</t>
  </si>
  <si>
    <t>STD</t>
  </si>
  <si>
    <t xml:space="preserve">84" CA  with 4WD </t>
  </si>
  <si>
    <t>JJ4</t>
  </si>
  <si>
    <t>Speed Limitation - 70 MPH</t>
  </si>
  <si>
    <t>JJ5</t>
  </si>
  <si>
    <t>Speed Limitation - 77 MPH</t>
  </si>
  <si>
    <t>JJ9</t>
  </si>
  <si>
    <t>22 Gallon Midship Fuel Tank</t>
  </si>
  <si>
    <t>NFA</t>
  </si>
  <si>
    <t>Dual Fuel Tank (22 &amp; 52 Gal.)</t>
  </si>
  <si>
    <t>NLL</t>
  </si>
  <si>
    <t>Heavy Duty Front Suspension Group</t>
  </si>
  <si>
    <t>AZB</t>
  </si>
  <si>
    <t>CLF</t>
  </si>
  <si>
    <t>Front and Rear Rubber Floor Mats</t>
  </si>
  <si>
    <t>Black Tubular Side Steps</t>
  </si>
  <si>
    <t>MRU</t>
  </si>
  <si>
    <t>Full Size Spare Tire</t>
  </si>
  <si>
    <t>TBB</t>
  </si>
  <si>
    <t>Max Tow Package</t>
  </si>
  <si>
    <t>AHQ</t>
  </si>
  <si>
    <t>Service Body: 60" CA</t>
  </si>
  <si>
    <t>Service Body: 60" CA w/ Flip Tops</t>
  </si>
  <si>
    <t>Service Body: 84" CA</t>
  </si>
  <si>
    <t>Service Body: 84" CA w/ Flip Tops</t>
  </si>
  <si>
    <t>Gooseneck Body: 60" CA</t>
  </si>
  <si>
    <t>Gooseneck Body: 84" CA</t>
  </si>
  <si>
    <t>Flat Bed: 60" CA</t>
  </si>
  <si>
    <t>Flat Bed: 84" CA</t>
  </si>
  <si>
    <t>Dump Body: 60" CA</t>
  </si>
  <si>
    <t>Dump Body: 84" CA</t>
  </si>
  <si>
    <t>RAM 5500 Cab &amp; Chassis Crew Cab</t>
  </si>
  <si>
    <t>90-120 Days</t>
  </si>
  <si>
    <t>DP5L93-2YA</t>
  </si>
  <si>
    <t>DP0L93</t>
  </si>
  <si>
    <t>DP5L94</t>
  </si>
  <si>
    <t>DP0L94</t>
  </si>
  <si>
    <t>(PW7) Bright White Clear Coat</t>
  </si>
  <si>
    <t>(PR4) Flame Red Clear Coat</t>
  </si>
  <si>
    <t>SLU108DADW</t>
  </si>
  <si>
    <t>SLU132DADW</t>
  </si>
  <si>
    <t>LA Safety Inspection Sticker - 1 Year</t>
  </si>
  <si>
    <t>Premier Chrysler Dodge Jeep</t>
  </si>
  <si>
    <t>Benjamin Broitman</t>
  </si>
  <si>
    <t>504-352-8216</t>
  </si>
  <si>
    <t>bbroitman@premierdcjofneworleans.com</t>
  </si>
  <si>
    <t>SLUS108ADW</t>
  </si>
  <si>
    <t>SLUS132ADW</t>
  </si>
  <si>
    <t>CM 9'4"</t>
  </si>
  <si>
    <t>T&amp;T 9'3"</t>
  </si>
  <si>
    <t>CM 11'4"</t>
  </si>
  <si>
    <t>T&amp;T 12'4"</t>
  </si>
  <si>
    <t xml:space="preserve">Warren 9' </t>
  </si>
  <si>
    <t xml:space="preserve">Warren 11' </t>
  </si>
  <si>
    <t>(PW8) Black Clear Coat</t>
  </si>
  <si>
    <t>220 AMP Alternator</t>
  </si>
  <si>
    <t>BAJ</t>
  </si>
  <si>
    <t>440 AMP Alternator</t>
  </si>
  <si>
    <t>XF7</t>
  </si>
  <si>
    <t>2 Additional Base Keys</t>
  </si>
  <si>
    <t>GXJ</t>
  </si>
  <si>
    <t>115V Auxiliary Power Outlet</t>
  </si>
  <si>
    <t>JKV</t>
  </si>
  <si>
    <t>Ambulance Prep Group</t>
  </si>
  <si>
    <t>AH2</t>
  </si>
  <si>
    <t>Electrical Accessory Group</t>
  </si>
  <si>
    <t>ADH</t>
  </si>
  <si>
    <t>RAM Telematics w/ 1 yr Subscription</t>
  </si>
  <si>
    <t>RFQ</t>
  </si>
  <si>
    <t>Emergency, Fire, Rescue Special Emissions</t>
  </si>
  <si>
    <t>AH6</t>
  </si>
  <si>
    <t>Remote Keyless Entry</t>
  </si>
  <si>
    <t>GXM</t>
  </si>
  <si>
    <t>XHC</t>
  </si>
  <si>
    <t>Trailer Brake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</si>
</sst>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10" x14ac:knownFonts="1">
    <font>
      <sz val="11"/>
      <color theme="1"/>
      <name val="Calibri"/>
      <family val="2"/>
      <scheme val="minor"/>
    </font>
    <font>
      <sz val="11"/>
      <color theme="1"/>
      <name val="Calibri"/>
      <family val="2"/>
      <scheme val="minor"/>
    </font>
    <font>
      <b/>
      <sz val="11"/>
      <color theme="1"/>
      <name val="Calibri"/>
      <family val="2"/>
      <scheme val="minor"/>
    </font>
    <font>
      <b/>
      <u/>
      <sz val="14"/>
      <color rgb="FFFF0000"/>
      <name val="Calibri"/>
      <family val="2"/>
      <scheme val="minor"/>
    </font>
    <font>
      <b/>
      <sz val="16"/>
      <name val="Calibri"/>
      <family val="2"/>
      <scheme val="minor"/>
    </font>
    <font>
      <sz val="11"/>
      <name val="Calibri"/>
      <family val="2"/>
      <scheme val="minor"/>
    </font>
    <font>
      <b/>
      <sz val="14"/>
      <color theme="1"/>
      <name val="Calibri"/>
      <family val="2"/>
      <scheme val="minor"/>
    </font>
    <font>
      <b/>
      <sz val="16"/>
      <color theme="1"/>
      <name val="Calibri"/>
      <family val="2"/>
      <scheme val="minor"/>
    </font>
    <font>
      <b/>
      <sz val="11"/>
      <name val="Calibri"/>
      <family val="2"/>
      <scheme val="minor"/>
    </font>
    <font>
      <b/>
      <sz val="14"/>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s>
  <borders count="24">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2">
    <xf numFmtId="0" fontId="0" fillId="0" borderId="0"/>
    <xf numFmtId="44" fontId="1" fillId="0" borderId="0" applyFont="0" applyFill="0" applyBorder="0" applyAlignment="0" applyProtection="0"/>
  </cellStyleXfs>
  <cellXfs count="86">
    <xf numFmtId="0" fontId="0" fillId="0" borderId="0" xfId="0"/>
    <xf numFmtId="0" fontId="2" fillId="0" borderId="5" xfId="0" applyFont="1" applyBorder="1" applyAlignment="1" applyProtection="1">
      <alignment horizontal="center"/>
      <protection hidden="1"/>
    </xf>
    <xf numFmtId="0" fontId="7" fillId="0" borderId="5" xfId="0" applyFont="1" applyBorder="1" applyAlignment="1" applyProtection="1">
      <alignment horizontal="center"/>
      <protection hidden="1"/>
    </xf>
    <xf numFmtId="0" fontId="8" fillId="0" borderId="5" xfId="0" applyFont="1" applyFill="1" applyBorder="1" applyAlignment="1" applyProtection="1">
      <alignment horizontal="center"/>
      <protection hidden="1"/>
    </xf>
    <xf numFmtId="0" fontId="2" fillId="0" borderId="4" xfId="0" applyFont="1" applyBorder="1" applyAlignment="1" applyProtection="1">
      <alignment horizontal="center"/>
      <protection hidden="1"/>
    </xf>
    <xf numFmtId="0" fontId="0" fillId="0" borderId="5" xfId="0" applyBorder="1" applyAlignment="1" applyProtection="1">
      <alignment horizontal="center"/>
      <protection hidden="1"/>
    </xf>
    <xf numFmtId="0" fontId="0" fillId="0" borderId="0" xfId="0" applyFont="1"/>
    <xf numFmtId="0" fontId="2" fillId="0" borderId="4" xfId="0" applyFont="1" applyBorder="1" applyProtection="1">
      <protection hidden="1"/>
    </xf>
    <xf numFmtId="0" fontId="2" fillId="0" borderId="5" xfId="0" applyFont="1" applyBorder="1" applyProtection="1">
      <protection hidden="1"/>
    </xf>
    <xf numFmtId="0" fontId="2" fillId="0" borderId="6" xfId="0" applyFont="1" applyBorder="1" applyProtection="1">
      <protection hidden="1"/>
    </xf>
    <xf numFmtId="0" fontId="0" fillId="0" borderId="4" xfId="0" applyBorder="1" applyAlignment="1" applyProtection="1">
      <alignment wrapText="1"/>
      <protection hidden="1"/>
    </xf>
    <xf numFmtId="0" fontId="0" fillId="0" borderId="5" xfId="0" applyBorder="1" applyProtection="1">
      <protection hidden="1"/>
    </xf>
    <xf numFmtId="44" fontId="0" fillId="0" borderId="5" xfId="1" applyFont="1" applyBorder="1" applyProtection="1">
      <protection hidden="1"/>
    </xf>
    <xf numFmtId="0" fontId="0" fillId="5" borderId="5" xfId="0" applyFill="1" applyBorder="1" applyProtection="1">
      <protection locked="0"/>
    </xf>
    <xf numFmtId="44" fontId="0" fillId="0" borderId="6" xfId="0" applyNumberFormat="1" applyBorder="1" applyProtection="1">
      <protection hidden="1"/>
    </xf>
    <xf numFmtId="0" fontId="2" fillId="0" borderId="4" xfId="0" applyFont="1" applyBorder="1" applyAlignment="1" applyProtection="1">
      <alignment wrapText="1"/>
      <protection hidden="1"/>
    </xf>
    <xf numFmtId="0" fontId="0" fillId="0" borderId="5" xfId="0" applyBorder="1" applyAlignment="1" applyProtection="1">
      <alignment wrapText="1"/>
      <protection hidden="1"/>
    </xf>
    <xf numFmtId="0" fontId="0" fillId="0" borderId="16" xfId="0" applyBorder="1" applyAlignment="1" applyProtection="1">
      <alignment horizontal="center" wrapText="1"/>
      <protection hidden="1"/>
    </xf>
    <xf numFmtId="0" fontId="0" fillId="5" borderId="17" xfId="0" applyFill="1" applyBorder="1" applyAlignment="1" applyProtection="1">
      <alignment horizontal="center" wrapText="1"/>
      <protection locked="0"/>
    </xf>
    <xf numFmtId="0" fontId="0" fillId="0" borderId="17" xfId="0" applyBorder="1" applyAlignment="1" applyProtection="1">
      <alignment horizontal="center" wrapText="1"/>
      <protection hidden="1"/>
    </xf>
    <xf numFmtId="0" fontId="0" fillId="0" borderId="6" xfId="0" applyBorder="1" applyAlignment="1" applyProtection="1">
      <alignment horizontal="center" wrapText="1"/>
      <protection hidden="1"/>
    </xf>
    <xf numFmtId="44" fontId="0" fillId="0" borderId="5" xfId="1" applyFont="1" applyBorder="1" applyAlignment="1" applyProtection="1">
      <protection hidden="1"/>
    </xf>
    <xf numFmtId="44" fontId="0" fillId="0" borderId="6" xfId="0" applyNumberFormat="1" applyBorder="1" applyAlignment="1" applyProtection="1">
      <alignment horizontal="center"/>
      <protection hidden="1"/>
    </xf>
    <xf numFmtId="0" fontId="0" fillId="0" borderId="4" xfId="0" applyFont="1" applyFill="1" applyBorder="1" applyAlignment="1">
      <alignment horizontal="right"/>
    </xf>
    <xf numFmtId="0" fontId="0" fillId="5" borderId="6" xfId="0" applyFill="1" applyBorder="1" applyAlignment="1" applyProtection="1">
      <alignment horizontal="left"/>
      <protection locked="0"/>
    </xf>
    <xf numFmtId="0" fontId="0" fillId="0" borderId="5" xfId="0" applyBorder="1" applyAlignment="1" applyProtection="1">
      <alignment horizontal="center"/>
      <protection hidden="1"/>
    </xf>
    <xf numFmtId="0" fontId="0" fillId="0" borderId="5" xfId="0" applyFont="1" applyFill="1" applyBorder="1" applyAlignment="1">
      <alignment horizontal="right"/>
    </xf>
    <xf numFmtId="0" fontId="6" fillId="4" borderId="4" xfId="0" applyFont="1" applyFill="1" applyBorder="1" applyAlignment="1" applyProtection="1">
      <alignment horizontal="center" wrapText="1"/>
      <protection hidden="1"/>
    </xf>
    <xf numFmtId="0" fontId="9" fillId="0" borderId="6" xfId="0" applyFont="1" applyFill="1" applyBorder="1" applyAlignment="1" applyProtection="1">
      <alignment horizontal="center"/>
      <protection hidden="1"/>
    </xf>
    <xf numFmtId="0" fontId="5" fillId="0" borderId="4" xfId="0" applyFont="1" applyBorder="1" applyAlignment="1" applyProtection="1">
      <alignment wrapText="1"/>
      <protection hidden="1"/>
    </xf>
    <xf numFmtId="0" fontId="5" fillId="0" borderId="5" xfId="0" applyFont="1" applyBorder="1" applyAlignment="1" applyProtection="1">
      <alignment horizontal="center"/>
      <protection hidden="1"/>
    </xf>
    <xf numFmtId="44" fontId="5" fillId="0" borderId="5" xfId="1" applyFont="1" applyBorder="1" applyAlignment="1" applyProtection="1">
      <protection hidden="1"/>
    </xf>
    <xf numFmtId="0" fontId="0" fillId="4" borderId="4" xfId="0" applyFont="1" applyFill="1" applyBorder="1" applyAlignment="1" applyProtection="1">
      <alignment wrapText="1"/>
      <protection hidden="1"/>
    </xf>
    <xf numFmtId="0" fontId="0" fillId="4" borderId="5" xfId="0" applyFont="1" applyFill="1" applyBorder="1" applyAlignment="1" applyProtection="1">
      <alignment horizontal="center"/>
      <protection hidden="1"/>
    </xf>
    <xf numFmtId="44" fontId="0" fillId="4" borderId="5" xfId="1" applyFont="1" applyFill="1" applyBorder="1" applyAlignment="1" applyProtection="1">
      <protection hidden="1"/>
    </xf>
    <xf numFmtId="0" fontId="0" fillId="0" borderId="5" xfId="0" applyBorder="1" applyAlignment="1" applyProtection="1">
      <alignment horizontal="center"/>
      <protection hidden="1"/>
    </xf>
    <xf numFmtId="44" fontId="0" fillId="0" borderId="5" xfId="1" applyFont="1" applyFill="1" applyBorder="1" applyAlignment="1" applyProtection="1">
      <protection hidden="1"/>
    </xf>
    <xf numFmtId="0" fontId="2" fillId="0" borderId="4" xfId="0" applyFont="1" applyBorder="1" applyAlignment="1" applyProtection="1">
      <alignment horizontal="right" vertical="top"/>
    </xf>
    <xf numFmtId="0" fontId="0" fillId="0" borderId="5" xfId="0" applyFont="1" applyFill="1" applyBorder="1" applyProtection="1"/>
    <xf numFmtId="0" fontId="2" fillId="0" borderId="6" xfId="0" applyFont="1" applyFill="1" applyBorder="1" applyAlignment="1" applyProtection="1">
      <alignment horizontal="center"/>
    </xf>
    <xf numFmtId="0" fontId="0" fillId="0" borderId="4" xfId="0" applyFont="1" applyFill="1" applyBorder="1" applyAlignment="1" applyProtection="1">
      <alignment horizontal="right"/>
    </xf>
    <xf numFmtId="0" fontId="0" fillId="0" borderId="18" xfId="0" applyFont="1" applyFill="1" applyBorder="1" applyAlignment="1" applyProtection="1">
      <alignment horizontal="right"/>
    </xf>
    <xf numFmtId="0" fontId="0" fillId="5" borderId="5" xfId="0" applyFont="1" applyFill="1" applyBorder="1" applyProtection="1">
      <protection locked="0"/>
    </xf>
    <xf numFmtId="44" fontId="0" fillId="0" borderId="6" xfId="0" applyNumberFormat="1" applyFont="1" applyBorder="1" applyProtection="1">
      <protection hidden="1"/>
    </xf>
    <xf numFmtId="44" fontId="5" fillId="0" borderId="5" xfId="1" applyFont="1" applyFill="1" applyBorder="1" applyAlignment="1" applyProtection="1">
      <protection hidden="1"/>
    </xf>
    <xf numFmtId="0" fontId="0" fillId="0" borderId="5" xfId="0" applyBorder="1" applyAlignment="1" applyProtection="1">
      <alignment horizontal="center" wrapText="1"/>
      <protection hidden="1"/>
    </xf>
    <xf numFmtId="0" fontId="0" fillId="0" borderId="5" xfId="0" applyBorder="1" applyAlignment="1" applyProtection="1">
      <alignment horizontal="center"/>
      <protection hidden="1"/>
    </xf>
    <xf numFmtId="0" fontId="0" fillId="0" borderId="21" xfId="0" applyFill="1" applyBorder="1" applyAlignment="1" applyProtection="1">
      <alignment horizontal="left"/>
    </xf>
    <xf numFmtId="0" fontId="0" fillId="0" borderId="22" xfId="0" applyFill="1" applyBorder="1" applyAlignment="1" applyProtection="1">
      <alignment horizontal="left"/>
    </xf>
    <xf numFmtId="0" fontId="0" fillId="0" borderId="23" xfId="0" applyFill="1" applyBorder="1" applyAlignment="1" applyProtection="1">
      <alignment horizontal="left"/>
    </xf>
    <xf numFmtId="0" fontId="0" fillId="0" borderId="4" xfId="0" applyBorder="1" applyAlignment="1" applyProtection="1">
      <alignment horizontal="right"/>
      <protection hidden="1"/>
    </xf>
    <xf numFmtId="0" fontId="0" fillId="0" borderId="5" xfId="0" applyBorder="1" applyAlignment="1" applyProtection="1">
      <alignment horizontal="right"/>
      <protection hidden="1"/>
    </xf>
    <xf numFmtId="0" fontId="0" fillId="0" borderId="4" xfId="0" applyBorder="1" applyAlignment="1" applyProtection="1">
      <alignment horizontal="center"/>
      <protection hidden="1"/>
    </xf>
    <xf numFmtId="0" fontId="0" fillId="0" borderId="5" xfId="0" applyBorder="1" applyAlignment="1" applyProtection="1">
      <alignment horizontal="center"/>
      <protection hidden="1"/>
    </xf>
    <xf numFmtId="0" fontId="6" fillId="3" borderId="4" xfId="0" applyFont="1" applyFill="1" applyBorder="1" applyAlignment="1" applyProtection="1">
      <alignment horizontal="center"/>
      <protection hidden="1"/>
    </xf>
    <xf numFmtId="0" fontId="6" fillId="3" borderId="5" xfId="0" applyFont="1" applyFill="1" applyBorder="1" applyAlignment="1" applyProtection="1">
      <alignment horizontal="center"/>
      <protection hidden="1"/>
    </xf>
    <xf numFmtId="0" fontId="6" fillId="3" borderId="6" xfId="0" applyFont="1" applyFill="1" applyBorder="1" applyAlignment="1" applyProtection="1">
      <alignment horizontal="center"/>
      <protection hidden="1"/>
    </xf>
    <xf numFmtId="0" fontId="0" fillId="5" borderId="5" xfId="0" applyFill="1" applyBorder="1" applyAlignment="1" applyProtection="1">
      <alignment horizontal="center" wrapText="1"/>
      <protection locked="0"/>
    </xf>
    <xf numFmtId="0" fontId="0" fillId="0" borderId="19" xfId="0" applyFill="1" applyBorder="1" applyAlignment="1" applyProtection="1">
      <alignment horizontal="left"/>
    </xf>
    <xf numFmtId="0" fontId="0" fillId="0" borderId="20" xfId="0" applyFill="1" applyBorder="1" applyAlignment="1" applyProtection="1">
      <alignment horizontal="left"/>
    </xf>
    <xf numFmtId="164" fontId="0" fillId="0" borderId="19" xfId="0" applyNumberFormat="1" applyFill="1" applyBorder="1" applyAlignment="1" applyProtection="1">
      <alignment horizontal="left"/>
    </xf>
    <xf numFmtId="164" fontId="0" fillId="0" borderId="14" xfId="0" applyNumberFormat="1" applyFill="1" applyBorder="1" applyAlignment="1" applyProtection="1">
      <alignment horizontal="left"/>
    </xf>
    <xf numFmtId="164" fontId="0" fillId="0" borderId="15" xfId="0" applyNumberFormat="1" applyFill="1" applyBorder="1" applyAlignment="1" applyProtection="1">
      <alignment horizontal="left"/>
    </xf>
    <xf numFmtId="0" fontId="3" fillId="2" borderId="1" xfId="0" applyFont="1" applyFill="1" applyBorder="1" applyAlignment="1" applyProtection="1">
      <alignment horizontal="center"/>
      <protection hidden="1"/>
    </xf>
    <xf numFmtId="0" fontId="0" fillId="2" borderId="2" xfId="0" applyFill="1" applyBorder="1" applyAlignment="1" applyProtection="1">
      <alignment horizontal="center"/>
      <protection hidden="1"/>
    </xf>
    <xf numFmtId="0" fontId="0" fillId="2" borderId="3" xfId="0" applyFill="1" applyBorder="1" applyAlignment="1" applyProtection="1">
      <alignment horizontal="center"/>
      <protection hidden="1"/>
    </xf>
    <xf numFmtId="0" fontId="4" fillId="3" borderId="4" xfId="0" applyFont="1" applyFill="1" applyBorder="1" applyAlignment="1" applyProtection="1">
      <alignment horizontal="center"/>
      <protection hidden="1"/>
    </xf>
    <xf numFmtId="0" fontId="4" fillId="3" borderId="5" xfId="0" applyFont="1" applyFill="1" applyBorder="1" applyAlignment="1" applyProtection="1">
      <alignment horizontal="center"/>
      <protection hidden="1"/>
    </xf>
    <xf numFmtId="0" fontId="4" fillId="3" borderId="6" xfId="0" applyFont="1" applyFill="1" applyBorder="1" applyAlignment="1" applyProtection="1">
      <alignment horizontal="center"/>
      <protection hidden="1"/>
    </xf>
    <xf numFmtId="0" fontId="5" fillId="4" borderId="7" xfId="0" applyFont="1" applyFill="1" applyBorder="1" applyAlignment="1" applyProtection="1">
      <alignment horizontal="left" wrapText="1"/>
      <protection hidden="1"/>
    </xf>
    <xf numFmtId="0" fontId="5" fillId="4" borderId="8" xfId="0" applyFont="1" applyFill="1" applyBorder="1" applyAlignment="1" applyProtection="1">
      <alignment horizontal="left" wrapText="1"/>
      <protection hidden="1"/>
    </xf>
    <xf numFmtId="0" fontId="5" fillId="4" borderId="9" xfId="0" applyFont="1" applyFill="1" applyBorder="1" applyAlignment="1" applyProtection="1">
      <alignment horizontal="left" wrapText="1"/>
      <protection hidden="1"/>
    </xf>
    <xf numFmtId="0" fontId="2" fillId="4" borderId="5" xfId="0" applyFont="1" applyFill="1" applyBorder="1" applyAlignment="1" applyProtection="1">
      <alignment horizontal="center"/>
      <protection hidden="1"/>
    </xf>
    <xf numFmtId="0" fontId="0" fillId="4" borderId="6" xfId="0" applyFill="1" applyBorder="1" applyAlignment="1" applyProtection="1">
      <alignment horizontal="center"/>
      <protection hidden="1"/>
    </xf>
    <xf numFmtId="0" fontId="7" fillId="3" borderId="10" xfId="0" applyFont="1" applyFill="1" applyBorder="1" applyAlignment="1" applyProtection="1">
      <alignment horizontal="center"/>
      <protection hidden="1"/>
    </xf>
    <xf numFmtId="0" fontId="7" fillId="3" borderId="11" xfId="0" applyFont="1" applyFill="1" applyBorder="1" applyAlignment="1" applyProtection="1">
      <alignment horizontal="center"/>
      <protection hidden="1"/>
    </xf>
    <xf numFmtId="0" fontId="7" fillId="3" borderId="12" xfId="0" applyFont="1" applyFill="1" applyBorder="1" applyAlignment="1" applyProtection="1">
      <alignment horizontal="center"/>
      <protection hidden="1"/>
    </xf>
    <xf numFmtId="0" fontId="6" fillId="3" borderId="4" xfId="0" applyFont="1" applyFill="1" applyBorder="1" applyAlignment="1" applyProtection="1">
      <alignment horizontal="center" wrapText="1"/>
      <protection hidden="1"/>
    </xf>
    <xf numFmtId="0" fontId="6" fillId="3" borderId="5" xfId="0" applyFont="1" applyFill="1" applyBorder="1" applyAlignment="1" applyProtection="1">
      <alignment horizontal="center" wrapText="1"/>
      <protection hidden="1"/>
    </xf>
    <xf numFmtId="0" fontId="6" fillId="3" borderId="6" xfId="0" applyFont="1" applyFill="1" applyBorder="1" applyAlignment="1" applyProtection="1">
      <alignment horizontal="center" wrapText="1"/>
      <protection hidden="1"/>
    </xf>
    <xf numFmtId="0" fontId="6" fillId="3" borderId="13" xfId="0" applyFont="1" applyFill="1" applyBorder="1" applyAlignment="1" applyProtection="1">
      <alignment horizontal="center" wrapText="1"/>
      <protection hidden="1"/>
    </xf>
    <xf numFmtId="0" fontId="6" fillId="3" borderId="14" xfId="0" applyFont="1" applyFill="1" applyBorder="1" applyAlignment="1" applyProtection="1">
      <alignment horizontal="center" wrapText="1"/>
      <protection hidden="1"/>
    </xf>
    <xf numFmtId="0" fontId="6" fillId="3" borderId="15" xfId="0" applyFont="1" applyFill="1" applyBorder="1" applyAlignment="1" applyProtection="1">
      <alignment horizontal="center" wrapText="1"/>
      <protection hidden="1"/>
    </xf>
    <xf numFmtId="0" fontId="6" fillId="3" borderId="13" xfId="0" applyFont="1" applyFill="1" applyBorder="1" applyAlignment="1" applyProtection="1">
      <alignment horizontal="center"/>
      <protection hidden="1"/>
    </xf>
    <xf numFmtId="0" fontId="6" fillId="3" borderId="14" xfId="0" applyFont="1" applyFill="1" applyBorder="1" applyAlignment="1" applyProtection="1">
      <alignment horizontal="center"/>
      <protection hidden="1"/>
    </xf>
    <xf numFmtId="0" fontId="6" fillId="3" borderId="15" xfId="0" applyFont="1" applyFill="1" applyBorder="1" applyAlignment="1" applyProtection="1">
      <alignment horizontal="center"/>
      <protection hidden="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6"/>
  <sheetViews>
    <sheetView tabSelected="1" topLeftCell="A2" workbookViewId="0">
      <selection activeCell="K43" sqref="K43"/>
    </sheetView>
  </sheetViews>
  <sheetFormatPr defaultRowHeight="14.5" x14ac:dyDescent="0.35"/>
  <cols>
    <col min="1" max="1" width="33.54296875" customWidth="1"/>
    <col min="2" max="2" width="14.453125" customWidth="1"/>
    <col min="3" max="3" width="16.54296875" customWidth="1"/>
    <col min="4" max="4" width="17.453125" bestFit="1" customWidth="1"/>
    <col min="5" max="5" width="16.54296875" customWidth="1"/>
  </cols>
  <sheetData>
    <row r="1" spans="1:8" ht="27.25" customHeight="1" thickTop="1" x14ac:dyDescent="0.45">
      <c r="A1" s="63" t="s">
        <v>0</v>
      </c>
      <c r="B1" s="64"/>
      <c r="C1" s="64"/>
      <c r="D1" s="64"/>
      <c r="E1" s="65"/>
    </row>
    <row r="2" spans="1:8" ht="21" x14ac:dyDescent="0.5">
      <c r="A2" s="66" t="s">
        <v>1</v>
      </c>
      <c r="B2" s="67"/>
      <c r="C2" s="67"/>
      <c r="D2" s="67"/>
      <c r="E2" s="68"/>
    </row>
    <row r="3" spans="1:8" ht="201" customHeight="1" x14ac:dyDescent="0.35">
      <c r="A3" s="69" t="s">
        <v>2</v>
      </c>
      <c r="B3" s="70"/>
      <c r="C3" s="70"/>
      <c r="D3" s="70"/>
      <c r="E3" s="71"/>
    </row>
    <row r="4" spans="1:8" ht="37.5" x14ac:dyDescent="0.5">
      <c r="A4" s="27" t="s">
        <v>75</v>
      </c>
      <c r="B4" s="1" t="s">
        <v>3</v>
      </c>
      <c r="C4" s="2">
        <v>90</v>
      </c>
      <c r="D4" s="3" t="s">
        <v>4</v>
      </c>
      <c r="E4" s="28" t="s">
        <v>76</v>
      </c>
    </row>
    <row r="5" spans="1:8" x14ac:dyDescent="0.35">
      <c r="A5" s="4" t="s">
        <v>5</v>
      </c>
      <c r="B5" s="1">
        <v>44000020872</v>
      </c>
      <c r="C5" s="1" t="s">
        <v>6</v>
      </c>
      <c r="D5" s="72" t="s">
        <v>86</v>
      </c>
      <c r="E5" s="73"/>
      <c r="H5" s="6"/>
    </row>
    <row r="6" spans="1:8" ht="21" x14ac:dyDescent="0.5">
      <c r="A6" s="74" t="s">
        <v>7</v>
      </c>
      <c r="B6" s="75"/>
      <c r="C6" s="75"/>
      <c r="D6" s="75"/>
      <c r="E6" s="76"/>
    </row>
    <row r="7" spans="1:8" x14ac:dyDescent="0.35">
      <c r="A7" s="7" t="s">
        <v>8</v>
      </c>
      <c r="B7" s="8" t="s">
        <v>9</v>
      </c>
      <c r="C7" s="8" t="s">
        <v>10</v>
      </c>
      <c r="D7" s="8" t="s">
        <v>11</v>
      </c>
      <c r="E7" s="9" t="s">
        <v>12</v>
      </c>
    </row>
    <row r="8" spans="1:8" ht="33" customHeight="1" x14ac:dyDescent="0.35">
      <c r="A8" s="10" t="s">
        <v>43</v>
      </c>
      <c r="B8" s="11" t="s">
        <v>77</v>
      </c>
      <c r="C8" s="12">
        <v>41069</v>
      </c>
      <c r="D8" s="13"/>
      <c r="E8" s="14">
        <f>$C8*D8</f>
        <v>0</v>
      </c>
    </row>
    <row r="9" spans="1:8" ht="18.5" x14ac:dyDescent="0.45">
      <c r="A9" s="77" t="s">
        <v>13</v>
      </c>
      <c r="B9" s="78"/>
      <c r="C9" s="78"/>
      <c r="D9" s="78"/>
      <c r="E9" s="79"/>
    </row>
    <row r="10" spans="1:8" x14ac:dyDescent="0.35">
      <c r="A10" s="15" t="s">
        <v>14</v>
      </c>
      <c r="B10" s="8" t="s">
        <v>9</v>
      </c>
      <c r="C10" s="8" t="s">
        <v>10</v>
      </c>
      <c r="D10" s="8" t="s">
        <v>11</v>
      </c>
      <c r="E10" s="9" t="s">
        <v>12</v>
      </c>
    </row>
    <row r="11" spans="1:8" ht="33" customHeight="1" x14ac:dyDescent="0.35">
      <c r="A11" s="10" t="s">
        <v>42</v>
      </c>
      <c r="B11" s="11" t="s">
        <v>78</v>
      </c>
      <c r="C11" s="12">
        <v>44097</v>
      </c>
      <c r="D11" s="13"/>
      <c r="E11" s="14">
        <f>$C11*D11</f>
        <v>0</v>
      </c>
    </row>
    <row r="12" spans="1:8" ht="33" customHeight="1" x14ac:dyDescent="0.35">
      <c r="A12" s="10" t="s">
        <v>15</v>
      </c>
      <c r="B12" s="11" t="s">
        <v>79</v>
      </c>
      <c r="C12" s="12">
        <v>41250</v>
      </c>
      <c r="D12" s="13"/>
      <c r="E12" s="14">
        <f>$C12*D12</f>
        <v>0</v>
      </c>
    </row>
    <row r="13" spans="1:8" ht="33" customHeight="1" x14ac:dyDescent="0.35">
      <c r="A13" s="10" t="s">
        <v>45</v>
      </c>
      <c r="B13" s="16" t="s">
        <v>80</v>
      </c>
      <c r="C13" s="12">
        <v>44278</v>
      </c>
      <c r="D13" s="13"/>
      <c r="E13" s="14">
        <f>$C13*D13</f>
        <v>0</v>
      </c>
    </row>
    <row r="14" spans="1:8" ht="18.5" x14ac:dyDescent="0.45">
      <c r="A14" s="80" t="s">
        <v>16</v>
      </c>
      <c r="B14" s="81"/>
      <c r="C14" s="81"/>
      <c r="D14" s="81"/>
      <c r="E14" s="82"/>
    </row>
    <row r="15" spans="1:8" ht="29" x14ac:dyDescent="0.35">
      <c r="A15" s="17" t="s">
        <v>81</v>
      </c>
      <c r="B15" s="18"/>
      <c r="C15" s="19" t="s">
        <v>82</v>
      </c>
      <c r="D15" s="18"/>
      <c r="E15" s="20"/>
    </row>
    <row r="16" spans="1:8" x14ac:dyDescent="0.35">
      <c r="A16" s="17" t="s">
        <v>98</v>
      </c>
      <c r="B16" s="18"/>
      <c r="C16" s="19"/>
      <c r="D16" s="18"/>
      <c r="E16" s="45"/>
    </row>
    <row r="17" spans="1:5" ht="18.5" x14ac:dyDescent="0.45">
      <c r="A17" s="83" t="s">
        <v>17</v>
      </c>
      <c r="B17" s="84"/>
      <c r="C17" s="84"/>
      <c r="D17" s="84"/>
      <c r="E17" s="85"/>
    </row>
    <row r="18" spans="1:5" x14ac:dyDescent="0.35">
      <c r="A18" s="7" t="s">
        <v>18</v>
      </c>
      <c r="B18" s="8" t="s">
        <v>19</v>
      </c>
      <c r="C18" s="8" t="s">
        <v>20</v>
      </c>
      <c r="D18" s="8" t="s">
        <v>21</v>
      </c>
      <c r="E18" s="9" t="s">
        <v>12</v>
      </c>
    </row>
    <row r="19" spans="1:5" x14ac:dyDescent="0.35">
      <c r="A19" s="10" t="s">
        <v>115</v>
      </c>
      <c r="B19" s="35" t="s">
        <v>116</v>
      </c>
      <c r="C19" s="36">
        <v>364</v>
      </c>
      <c r="D19" s="42"/>
      <c r="E19" s="43">
        <f t="shared" ref="E19:E27" si="0">IF(D19="Yes",$C19*SUM($D$8:$D$15),0)</f>
        <v>0</v>
      </c>
    </row>
    <row r="20" spans="1:5" x14ac:dyDescent="0.35">
      <c r="A20" s="10" t="s">
        <v>99</v>
      </c>
      <c r="B20" s="35" t="s">
        <v>100</v>
      </c>
      <c r="C20" s="36">
        <v>225</v>
      </c>
      <c r="D20" s="42"/>
      <c r="E20" s="43">
        <f t="shared" si="0"/>
        <v>0</v>
      </c>
    </row>
    <row r="21" spans="1:5" x14ac:dyDescent="0.35">
      <c r="A21" s="10" t="s">
        <v>101</v>
      </c>
      <c r="B21" s="35" t="s">
        <v>102</v>
      </c>
      <c r="C21" s="36">
        <v>364</v>
      </c>
      <c r="D21" s="42"/>
      <c r="E21" s="43">
        <f t="shared" si="0"/>
        <v>0</v>
      </c>
    </row>
    <row r="22" spans="1:5" x14ac:dyDescent="0.35">
      <c r="A22" s="10" t="s">
        <v>103</v>
      </c>
      <c r="B22" s="35" t="s">
        <v>104</v>
      </c>
      <c r="C22" s="36">
        <v>115</v>
      </c>
      <c r="D22" s="42"/>
      <c r="E22" s="43">
        <f t="shared" si="0"/>
        <v>0</v>
      </c>
    </row>
    <row r="23" spans="1:5" x14ac:dyDescent="0.35">
      <c r="A23" s="10" t="s">
        <v>105</v>
      </c>
      <c r="B23" s="35" t="s">
        <v>106</v>
      </c>
      <c r="C23" s="36">
        <v>139</v>
      </c>
      <c r="D23" s="42"/>
      <c r="E23" s="43">
        <f t="shared" si="0"/>
        <v>0</v>
      </c>
    </row>
    <row r="24" spans="1:5" x14ac:dyDescent="0.35">
      <c r="A24" s="10" t="s">
        <v>107</v>
      </c>
      <c r="B24" s="35" t="s">
        <v>108</v>
      </c>
      <c r="C24" s="36">
        <v>961</v>
      </c>
      <c r="D24" s="42"/>
      <c r="E24" s="43">
        <f t="shared" si="0"/>
        <v>0</v>
      </c>
    </row>
    <row r="25" spans="1:5" x14ac:dyDescent="0.35">
      <c r="A25" s="10" t="s">
        <v>109</v>
      </c>
      <c r="B25" s="35" t="s">
        <v>110</v>
      </c>
      <c r="C25" s="36">
        <v>501</v>
      </c>
      <c r="D25" s="42"/>
      <c r="E25" s="43">
        <f t="shared" si="0"/>
        <v>0</v>
      </c>
    </row>
    <row r="26" spans="1:5" x14ac:dyDescent="0.35">
      <c r="A26" s="10" t="s">
        <v>111</v>
      </c>
      <c r="B26" s="35" t="s">
        <v>112</v>
      </c>
      <c r="C26" s="36">
        <v>736</v>
      </c>
      <c r="D26" s="42"/>
      <c r="E26" s="43">
        <f t="shared" si="0"/>
        <v>0</v>
      </c>
    </row>
    <row r="27" spans="1:5" ht="29" x14ac:dyDescent="0.35">
      <c r="A27" s="10" t="s">
        <v>113</v>
      </c>
      <c r="B27" s="35" t="s">
        <v>114</v>
      </c>
      <c r="C27" s="36">
        <v>1100</v>
      </c>
      <c r="D27" s="42"/>
      <c r="E27" s="43">
        <f t="shared" si="0"/>
        <v>0</v>
      </c>
    </row>
    <row r="28" spans="1:5" ht="29" x14ac:dyDescent="0.35">
      <c r="A28" s="10" t="s">
        <v>22</v>
      </c>
      <c r="B28" s="5" t="s">
        <v>44</v>
      </c>
      <c r="C28" s="21">
        <v>0</v>
      </c>
      <c r="D28" s="13"/>
      <c r="E28" s="14">
        <f>IF(D28="YES",$C28*SUM($D$8:$D$13),0)</f>
        <v>0</v>
      </c>
    </row>
    <row r="29" spans="1:5" x14ac:dyDescent="0.35">
      <c r="A29" s="10" t="s">
        <v>51</v>
      </c>
      <c r="B29" s="25" t="s">
        <v>52</v>
      </c>
      <c r="C29" s="34">
        <v>115</v>
      </c>
      <c r="D29" s="13"/>
      <c r="E29" s="14">
        <f t="shared" ref="E29:E39" si="1">IF(D29="YES",$C29*SUM($D$8:$D$13),0)</f>
        <v>0</v>
      </c>
    </row>
    <row r="30" spans="1:5" x14ac:dyDescent="0.35">
      <c r="A30" s="10" t="s">
        <v>53</v>
      </c>
      <c r="B30" s="25" t="s">
        <v>54</v>
      </c>
      <c r="C30" s="34">
        <v>640</v>
      </c>
      <c r="D30" s="13"/>
      <c r="E30" s="14">
        <f t="shared" si="1"/>
        <v>0</v>
      </c>
    </row>
    <row r="31" spans="1:5" x14ac:dyDescent="0.35">
      <c r="A31" s="10" t="s">
        <v>55</v>
      </c>
      <c r="B31" s="25" t="s">
        <v>56</v>
      </c>
      <c r="C31" s="34">
        <v>240</v>
      </c>
      <c r="D31" s="13"/>
      <c r="E31" s="14">
        <f t="shared" si="1"/>
        <v>0</v>
      </c>
    </row>
    <row r="32" spans="1:5" x14ac:dyDescent="0.35">
      <c r="A32" s="10" t="s">
        <v>58</v>
      </c>
      <c r="B32" s="5" t="s">
        <v>57</v>
      </c>
      <c r="C32" s="36">
        <v>139</v>
      </c>
      <c r="D32" s="13"/>
      <c r="E32" s="14">
        <f t="shared" si="1"/>
        <v>0</v>
      </c>
    </row>
    <row r="33" spans="1:5" x14ac:dyDescent="0.35">
      <c r="A33" s="10" t="s">
        <v>59</v>
      </c>
      <c r="B33" s="5" t="s">
        <v>60</v>
      </c>
      <c r="C33" s="36">
        <v>456</v>
      </c>
      <c r="D33" s="13"/>
      <c r="E33" s="14">
        <f t="shared" si="1"/>
        <v>0</v>
      </c>
    </row>
    <row r="34" spans="1:5" x14ac:dyDescent="0.35">
      <c r="A34" s="10" t="s">
        <v>63</v>
      </c>
      <c r="B34" s="25" t="s">
        <v>64</v>
      </c>
      <c r="C34" s="36">
        <v>548</v>
      </c>
      <c r="D34" s="13"/>
      <c r="E34" s="14">
        <f t="shared" si="1"/>
        <v>0</v>
      </c>
    </row>
    <row r="35" spans="1:5" x14ac:dyDescent="0.35">
      <c r="A35" s="10" t="s">
        <v>61</v>
      </c>
      <c r="B35" s="46" t="s">
        <v>62</v>
      </c>
      <c r="C35" s="36">
        <v>364</v>
      </c>
      <c r="D35" s="13"/>
      <c r="E35" s="14">
        <f t="shared" ref="E35" si="2">IF(D35="YES",$C35*SUM($D$8:$D$13),0)</f>
        <v>0</v>
      </c>
    </row>
    <row r="36" spans="1:5" x14ac:dyDescent="0.35">
      <c r="A36" s="10" t="s">
        <v>118</v>
      </c>
      <c r="B36" s="25" t="s">
        <v>117</v>
      </c>
      <c r="C36" s="36">
        <v>341</v>
      </c>
      <c r="D36" s="13"/>
      <c r="E36" s="14">
        <f t="shared" si="1"/>
        <v>0</v>
      </c>
    </row>
    <row r="37" spans="1:5" x14ac:dyDescent="0.35">
      <c r="A37" s="10" t="s">
        <v>23</v>
      </c>
      <c r="B37" s="25" t="s">
        <v>46</v>
      </c>
      <c r="C37" s="36">
        <v>88</v>
      </c>
      <c r="D37" s="13"/>
      <c r="E37" s="14">
        <f t="shared" si="1"/>
        <v>0</v>
      </c>
    </row>
    <row r="38" spans="1:5" x14ac:dyDescent="0.35">
      <c r="A38" s="10" t="s">
        <v>47</v>
      </c>
      <c r="B38" s="25" t="s">
        <v>48</v>
      </c>
      <c r="C38" s="36">
        <v>88</v>
      </c>
      <c r="D38" s="13"/>
      <c r="E38" s="14">
        <f t="shared" si="1"/>
        <v>0</v>
      </c>
    </row>
    <row r="39" spans="1:5" x14ac:dyDescent="0.35">
      <c r="A39" s="10" t="s">
        <v>49</v>
      </c>
      <c r="B39" s="25" t="s">
        <v>50</v>
      </c>
      <c r="C39" s="36">
        <v>88</v>
      </c>
      <c r="D39" s="13"/>
      <c r="E39" s="14">
        <f t="shared" si="1"/>
        <v>0</v>
      </c>
    </row>
    <row r="40" spans="1:5" ht="18.5" x14ac:dyDescent="0.45">
      <c r="A40" s="83" t="s">
        <v>24</v>
      </c>
      <c r="B40" s="84"/>
      <c r="C40" s="84"/>
      <c r="D40" s="84"/>
      <c r="E40" s="85"/>
    </row>
    <row r="41" spans="1:5" x14ac:dyDescent="0.35">
      <c r="A41" s="10" t="s">
        <v>65</v>
      </c>
      <c r="B41" s="35" t="s">
        <v>83</v>
      </c>
      <c r="C41" s="21">
        <v>7284</v>
      </c>
      <c r="D41" s="42"/>
      <c r="E41" s="43">
        <f t="shared" ref="E41:E50" si="3">IF(D41="Yes",$C41*SUM($D$8:$D$15),0)</f>
        <v>0</v>
      </c>
    </row>
    <row r="42" spans="1:5" x14ac:dyDescent="0.35">
      <c r="A42" s="32" t="s">
        <v>66</v>
      </c>
      <c r="B42" s="33" t="s">
        <v>90</v>
      </c>
      <c r="C42" s="36">
        <v>8865</v>
      </c>
      <c r="D42" s="42"/>
      <c r="E42" s="43">
        <f t="shared" si="3"/>
        <v>0</v>
      </c>
    </row>
    <row r="43" spans="1:5" x14ac:dyDescent="0.35">
      <c r="A43" s="29" t="s">
        <v>67</v>
      </c>
      <c r="B43" s="30" t="s">
        <v>84</v>
      </c>
      <c r="C43" s="31">
        <v>8443</v>
      </c>
      <c r="D43" s="42"/>
      <c r="E43" s="43">
        <f t="shared" si="3"/>
        <v>0</v>
      </c>
    </row>
    <row r="44" spans="1:5" x14ac:dyDescent="0.35">
      <c r="A44" s="29" t="s">
        <v>68</v>
      </c>
      <c r="B44" s="30" t="s">
        <v>91</v>
      </c>
      <c r="C44" s="44">
        <v>11143</v>
      </c>
      <c r="D44" s="42"/>
      <c r="E44" s="43">
        <f t="shared" si="3"/>
        <v>0</v>
      </c>
    </row>
    <row r="45" spans="1:5" x14ac:dyDescent="0.35">
      <c r="A45" s="29" t="s">
        <v>69</v>
      </c>
      <c r="B45" s="30" t="s">
        <v>92</v>
      </c>
      <c r="C45" s="44">
        <v>4991</v>
      </c>
      <c r="D45" s="42"/>
      <c r="E45" s="43">
        <f t="shared" si="3"/>
        <v>0</v>
      </c>
    </row>
    <row r="46" spans="1:5" x14ac:dyDescent="0.35">
      <c r="A46" s="29" t="s">
        <v>71</v>
      </c>
      <c r="B46" s="30" t="s">
        <v>93</v>
      </c>
      <c r="C46" s="44">
        <v>6531</v>
      </c>
      <c r="D46" s="42"/>
      <c r="E46" s="43">
        <f t="shared" si="3"/>
        <v>0</v>
      </c>
    </row>
    <row r="47" spans="1:5" x14ac:dyDescent="0.35">
      <c r="A47" s="29" t="s">
        <v>70</v>
      </c>
      <c r="B47" s="30" t="s">
        <v>94</v>
      </c>
      <c r="C47" s="44">
        <v>5522</v>
      </c>
      <c r="D47" s="42"/>
      <c r="E47" s="43">
        <f t="shared" si="3"/>
        <v>0</v>
      </c>
    </row>
    <row r="48" spans="1:5" x14ac:dyDescent="0.35">
      <c r="A48" s="29" t="s">
        <v>72</v>
      </c>
      <c r="B48" s="30" t="s">
        <v>95</v>
      </c>
      <c r="C48" s="44">
        <v>6331</v>
      </c>
      <c r="D48" s="42"/>
      <c r="E48" s="43">
        <f t="shared" si="3"/>
        <v>0</v>
      </c>
    </row>
    <row r="49" spans="1:5" x14ac:dyDescent="0.35">
      <c r="A49" s="29" t="s">
        <v>73</v>
      </c>
      <c r="B49" s="30" t="s">
        <v>96</v>
      </c>
      <c r="C49" s="44">
        <v>10966</v>
      </c>
      <c r="D49" s="42"/>
      <c r="E49" s="43">
        <f t="shared" si="3"/>
        <v>0</v>
      </c>
    </row>
    <row r="50" spans="1:5" x14ac:dyDescent="0.35">
      <c r="A50" s="29" t="s">
        <v>74</v>
      </c>
      <c r="B50" s="30" t="s">
        <v>97</v>
      </c>
      <c r="C50" s="44">
        <v>11950</v>
      </c>
      <c r="D50" s="42"/>
      <c r="E50" s="43">
        <f t="shared" si="3"/>
        <v>0</v>
      </c>
    </row>
    <row r="51" spans="1:5" x14ac:dyDescent="0.35">
      <c r="A51" s="52" t="s">
        <v>25</v>
      </c>
      <c r="B51" s="53"/>
      <c r="C51" s="53"/>
      <c r="D51" s="11" t="s">
        <v>26</v>
      </c>
      <c r="E51" s="22">
        <f>IF(SUM(D8:D13)=0,0,SUM(E8:E50)/SUM(D8:D13))</f>
        <v>0</v>
      </c>
    </row>
    <row r="52" spans="1:5" ht="18.5" x14ac:dyDescent="0.45">
      <c r="A52" s="54" t="s">
        <v>27</v>
      </c>
      <c r="B52" s="55"/>
      <c r="C52" s="55"/>
      <c r="D52" s="55"/>
      <c r="E52" s="56"/>
    </row>
    <row r="53" spans="1:5" x14ac:dyDescent="0.35">
      <c r="A53" s="50" t="s">
        <v>28</v>
      </c>
      <c r="B53" s="51"/>
      <c r="C53" s="51"/>
      <c r="D53" s="51"/>
      <c r="E53" s="14">
        <f>ROUND(0.0035*E51,2)</f>
        <v>0</v>
      </c>
    </row>
    <row r="54" spans="1:5" x14ac:dyDescent="0.35">
      <c r="A54" s="50" t="s">
        <v>29</v>
      </c>
      <c r="B54" s="51"/>
      <c r="C54" s="51"/>
      <c r="D54" s="51"/>
      <c r="E54" s="14">
        <f>6*2.25</f>
        <v>13.5</v>
      </c>
    </row>
    <row r="55" spans="1:5" x14ac:dyDescent="0.35">
      <c r="A55" s="50" t="s">
        <v>85</v>
      </c>
      <c r="B55" s="51"/>
      <c r="C55" s="51"/>
      <c r="D55" s="51"/>
      <c r="E55" s="14">
        <v>18</v>
      </c>
    </row>
    <row r="56" spans="1:5" x14ac:dyDescent="0.35">
      <c r="A56" s="52" t="s">
        <v>30</v>
      </c>
      <c r="B56" s="53"/>
      <c r="C56" s="53"/>
      <c r="D56" s="11" t="s">
        <v>26</v>
      </c>
      <c r="E56" s="14">
        <f>IF(SUM(E51:E55)&lt;100,0,SUM(E51:E55))</f>
        <v>0</v>
      </c>
    </row>
    <row r="57" spans="1:5" x14ac:dyDescent="0.35">
      <c r="A57" s="52" t="s">
        <v>31</v>
      </c>
      <c r="B57" s="53"/>
      <c r="C57" s="53"/>
      <c r="D57" s="11" t="s">
        <v>32</v>
      </c>
      <c r="E57" s="14">
        <f>E56*SUM(D8:D50)</f>
        <v>0</v>
      </c>
    </row>
    <row r="58" spans="1:5" ht="18.5" x14ac:dyDescent="0.45">
      <c r="A58" s="54" t="s">
        <v>33</v>
      </c>
      <c r="B58" s="55"/>
      <c r="C58" s="55"/>
      <c r="D58" s="55"/>
      <c r="E58" s="56"/>
    </row>
    <row r="59" spans="1:5" x14ac:dyDescent="0.35">
      <c r="A59" s="23" t="s">
        <v>40</v>
      </c>
      <c r="B59" s="57"/>
      <c r="C59" s="57"/>
      <c r="D59" s="26" t="s">
        <v>34</v>
      </c>
      <c r="E59" s="24"/>
    </row>
    <row r="60" spans="1:5" x14ac:dyDescent="0.35">
      <c r="A60" s="23" t="s">
        <v>35</v>
      </c>
      <c r="B60" s="57"/>
      <c r="C60" s="57"/>
      <c r="D60" s="26" t="s">
        <v>41</v>
      </c>
      <c r="E60" s="24"/>
    </row>
    <row r="61" spans="1:5" x14ac:dyDescent="0.35">
      <c r="A61" s="23" t="s">
        <v>36</v>
      </c>
      <c r="B61" s="57"/>
      <c r="C61" s="57"/>
      <c r="D61" s="26" t="s">
        <v>37</v>
      </c>
      <c r="E61" s="24"/>
    </row>
    <row r="62" spans="1:5" ht="18.5" x14ac:dyDescent="0.45">
      <c r="A62" s="54" t="s">
        <v>38</v>
      </c>
      <c r="B62" s="55"/>
      <c r="C62" s="55"/>
      <c r="D62" s="55"/>
      <c r="E62" s="56"/>
    </row>
    <row r="63" spans="1:5" x14ac:dyDescent="0.35">
      <c r="A63" s="37" t="s">
        <v>86</v>
      </c>
      <c r="B63" s="58" t="s">
        <v>87</v>
      </c>
      <c r="C63" s="59"/>
      <c r="D63" s="38" t="s">
        <v>39</v>
      </c>
      <c r="E63" s="39">
        <v>310030443</v>
      </c>
    </row>
    <row r="64" spans="1:5" x14ac:dyDescent="0.35">
      <c r="A64" s="40" t="s">
        <v>35</v>
      </c>
      <c r="B64" s="60" t="s">
        <v>88</v>
      </c>
      <c r="C64" s="61"/>
      <c r="D64" s="61"/>
      <c r="E64" s="62"/>
    </row>
    <row r="65" spans="1:5" ht="15" thickBot="1" x14ac:dyDescent="0.4">
      <c r="A65" s="41" t="s">
        <v>36</v>
      </c>
      <c r="B65" s="47" t="s">
        <v>89</v>
      </c>
      <c r="C65" s="48"/>
      <c r="D65" s="48"/>
      <c r="E65" s="49"/>
    </row>
    <row r="66" spans="1:5" ht="15" thickTop="1" x14ac:dyDescent="0.35"/>
  </sheetData>
  <sheetProtection algorithmName="SHA-512" hashValue="O8rAsymoPgxCkJHoNsPO4YnSfNSyXwynKR85ZNnyhw2LrIdfGF4kRRfa71Vcw2y1LpFJ2MMBzW6F/KclJD0vsw==" saltValue="Z5m5CS+1SgCToQvqw4pspg==" spinCount="100000" sheet="1" objects="1" scenarios="1"/>
  <mergeCells count="24">
    <mergeCell ref="A53:D53"/>
    <mergeCell ref="A1:E1"/>
    <mergeCell ref="A2:E2"/>
    <mergeCell ref="A3:E3"/>
    <mergeCell ref="D5:E5"/>
    <mergeCell ref="A6:E6"/>
    <mergeCell ref="A9:E9"/>
    <mergeCell ref="A14:E14"/>
    <mergeCell ref="A17:E17"/>
    <mergeCell ref="A40:E40"/>
    <mergeCell ref="A51:C51"/>
    <mergeCell ref="A52:E52"/>
    <mergeCell ref="B65:E65"/>
    <mergeCell ref="A54:D54"/>
    <mergeCell ref="A55:D55"/>
    <mergeCell ref="A56:C56"/>
    <mergeCell ref="A57:C57"/>
    <mergeCell ref="A58:E58"/>
    <mergeCell ref="B59:C59"/>
    <mergeCell ref="B60:C60"/>
    <mergeCell ref="B61:C61"/>
    <mergeCell ref="A62:E62"/>
    <mergeCell ref="B63:C63"/>
    <mergeCell ref="B64:E64"/>
  </mergeCells>
  <dataValidations count="4">
    <dataValidation type="list" allowBlank="1" showInputMessage="1" showErrorMessage="1" sqref="D41:D50 D19:D39">
      <formula1>"Yes, "</formula1>
    </dataValidation>
    <dataValidation type="custom" allowBlank="1" showInputMessage="1" showErrorMessage="1" error="Only one Vehicle Configuration may be entered." sqref="D12:D13">
      <formula1>IF(SUM(D7,D10)=0,TRUE,FALSE)</formula1>
    </dataValidation>
    <dataValidation type="custom" allowBlank="1" showInputMessage="1" showErrorMessage="1" error="Only one Vehicle Configuration may be entered." sqref="D11">
      <formula1>IF(SUM(D8,D13)=0,TRUE,FALSE)</formula1>
    </dataValidation>
    <dataValidation type="custom" allowBlank="1" showInputMessage="1" showErrorMessage="1" error="Only one vehicle configuration may be used on each spreadsheet." sqref="D8">
      <formula1>IF(SUM(D11:D13)=0,TRUE,FALSE)</formula1>
    </dataValidation>
  </dataValidations>
  <pageMargins left="0.7" right="0.7" top="0.75" bottom="0.75" header="0.3" footer="0.3"/>
  <pageSetup scale="92" fitToHeight="0" orientation="portrait" r:id="rId1"/>
  <headerFooter>
    <oddHeader>&amp;CPO# ____________________________&amp;R&amp;P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OTS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Louisiana</dc:creator>
  <cp:lastModifiedBy>James Anderson</cp:lastModifiedBy>
  <cp:lastPrinted>2020-03-22T19:09:32Z</cp:lastPrinted>
  <dcterms:created xsi:type="dcterms:W3CDTF">2019-01-03T17:23:56Z</dcterms:created>
  <dcterms:modified xsi:type="dcterms:W3CDTF">2021-03-04T21:51:13Z</dcterms:modified>
</cp:coreProperties>
</file>