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idson\Desktop\"/>
    </mc:Choice>
  </mc:AlternateContent>
  <bookViews>
    <workbookView xWindow="0" yWindow="0" windowWidth="28800" windowHeight="12610"/>
  </bookViews>
  <sheets>
    <sheet name="21" sheetId="1" r:id="rId1"/>
  </sheets>
  <definedNames>
    <definedName name="_xlnm.Print_Area" localSheetId="0">'21'!$A$1:$E$31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E8" i="1" l="1"/>
  <c r="E16" i="1"/>
  <c r="E14" i="1"/>
  <c r="E17" i="1" l="1"/>
  <c r="D23" i="1" l="1"/>
  <c r="E19" i="1" l="1"/>
  <c r="E22" i="1" s="1"/>
  <c r="E23" i="1" s="1"/>
</calcChain>
</file>

<file path=xl/sharedStrings.xml><?xml version="1.0" encoding="utf-8"?>
<sst xmlns="http://schemas.openxmlformats.org/spreadsheetml/2006/main" count="60" uniqueCount="55">
  <si>
    <t>Unit Price</t>
  </si>
  <si>
    <t>Base Vehicle</t>
  </si>
  <si>
    <t>Vehicle Description</t>
  </si>
  <si>
    <t>Order Code</t>
  </si>
  <si>
    <t>Quantity</t>
  </si>
  <si>
    <t>Extended Price</t>
  </si>
  <si>
    <t>Optional Equipment</t>
  </si>
  <si>
    <t>Option Code</t>
  </si>
  <si>
    <t>Option Unit Price</t>
  </si>
  <si>
    <t>Add Option</t>
  </si>
  <si>
    <t>1 EA</t>
  </si>
  <si>
    <t>State Contract Number</t>
  </si>
  <si>
    <t>Vendor</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</si>
  <si>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</si>
  <si>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</si>
  <si>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</si>
  <si>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</si>
  <si>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</si>
  <si>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</si>
  <si>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</si>
  <si>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</si>
  <si>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</si>
  <si>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</si>
  <si>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</si>
  <si>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</si>
  <si>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</si>
  <si>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</si>
  <si>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Delivery Point of Contact Name:</t>
  </si>
  <si>
    <t>LPAA Approval No</t>
  </si>
  <si>
    <t>Phone:</t>
  </si>
  <si>
    <t>Email:</t>
  </si>
  <si>
    <t>Shopping Cart</t>
  </si>
  <si>
    <t>Vendor Information</t>
  </si>
  <si>
    <t xml:space="preserve">Vendor No. </t>
  </si>
  <si>
    <t xml:space="preserve"> </t>
  </si>
  <si>
    <t>120-150 days</t>
  </si>
  <si>
    <t>Eric Meyers</t>
  </si>
  <si>
    <t>Gerry Lane Chevrolet</t>
  </si>
  <si>
    <t>225-268-7160</t>
  </si>
  <si>
    <t>eric.meyers@gerrylane.com</t>
  </si>
  <si>
    <t>Order Sheet Instructions</t>
  </si>
  <si>
    <t>1FB48 -1LT</t>
  </si>
  <si>
    <t>Chevrolet Bolt EV LT</t>
  </si>
  <si>
    <t>Electric Drive Unit, 60kWh Lithium-ion battery w/ Electronic transmission</t>
  </si>
  <si>
    <t>5XB</t>
  </si>
  <si>
    <t>Additional charge cord, 120-volt</t>
  </si>
  <si>
    <t>All-weather floor mats, front and rear</t>
  </si>
  <si>
    <t>VAV</t>
  </si>
  <si>
    <t>Summit White</t>
  </si>
  <si>
    <t>Mosaic Black Metallic</t>
  </si>
  <si>
    <t>Slate Gray Metallic</t>
  </si>
  <si>
    <t>Nightfall Gray Metallic</t>
  </si>
  <si>
    <t>CBT</t>
  </si>
  <si>
    <t>Fast Charging Provisions, DCFC</t>
  </si>
  <si>
    <t>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</si>
</sst>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0" fillId="2" borderId="19" xfId="0" applyFill="1" applyBorder="1" applyProtection="1">
      <protection locked="0"/>
    </xf>
    <xf numFmtId="44" fontId="0" fillId="0" borderId="20" xfId="0" applyNumberFormat="1" applyBorder="1" applyProtection="1">
      <protection hidden="1"/>
    </xf>
    <xf numFmtId="0" fontId="3" fillId="0" borderId="0" xfId="0" applyFont="1"/>
    <xf numFmtId="0" fontId="5" fillId="0" borderId="10" xfId="0" applyFont="1" applyBorder="1" applyAlignment="1" applyProtection="1">
      <alignment horizontal="center"/>
      <protection hidden="1"/>
    </xf>
    <xf numFmtId="0" fontId="6" fillId="0" borderId="13"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3" fillId="0" borderId="18"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0" borderId="23" xfId="0" applyFont="1" applyBorder="1" applyAlignment="1" applyProtection="1">
      <alignment horizontal="center" wrapText="1"/>
      <protection hidden="1"/>
    </xf>
    <xf numFmtId="0" fontId="3" fillId="0" borderId="21" xfId="0" applyFont="1" applyBorder="1" applyAlignment="1" applyProtection="1">
      <alignment horizontal="center" wrapText="1"/>
      <protection hidden="1"/>
    </xf>
    <xf numFmtId="0" fontId="3" fillId="5" borderId="18" xfId="0" applyFont="1" applyFill="1" applyBorder="1" applyAlignment="1" applyProtection="1">
      <alignment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0" borderId="20" xfId="0" applyNumberFormat="1" applyFont="1" applyBorder="1" applyAlignment="1" applyProtection="1">
      <alignment horizontal="center"/>
      <protection hidden="1"/>
    </xf>
    <xf numFmtId="44" fontId="3" fillId="0" borderId="20" xfId="0" applyNumberFormat="1" applyFont="1" applyFill="1" applyBorder="1" applyProtection="1">
      <protection hidden="1"/>
    </xf>
    <xf numFmtId="0" fontId="3" fillId="0" borderId="0" xfId="0" applyFont="1" applyFill="1"/>
    <xf numFmtId="0" fontId="3" fillId="0" borderId="19" xfId="0" applyFont="1" applyFill="1" applyBorder="1"/>
    <xf numFmtId="0" fontId="3" fillId="0" borderId="18" xfId="0" applyFont="1" applyFill="1" applyBorder="1" applyAlignment="1">
      <alignment horizontal="right"/>
    </xf>
    <xf numFmtId="0" fontId="6" fillId="0" borderId="18" xfId="0" applyFont="1" applyFill="1" applyBorder="1" applyAlignment="1">
      <alignment horizontal="right"/>
    </xf>
    <xf numFmtId="0" fontId="6" fillId="0" borderId="20" xfId="0" applyFont="1" applyFill="1" applyBorder="1" applyAlignment="1">
      <alignment horizontal="center"/>
    </xf>
    <xf numFmtId="0" fontId="3" fillId="0" borderId="24" xfId="0" applyFont="1" applyFill="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7" fillId="0" borderId="11" xfId="0" applyFont="1" applyFill="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3" fillId="0" borderId="19" xfId="0" applyFont="1" applyFill="1" applyBorder="1" applyAlignment="1">
      <alignment horizontal="left"/>
    </xf>
    <xf numFmtId="164" fontId="3" fillId="0" borderId="19" xfId="0" applyNumberFormat="1" applyFont="1" applyFill="1" applyBorder="1" applyAlignment="1">
      <alignment horizontal="left"/>
    </xf>
    <xf numFmtId="164" fontId="3" fillId="0" borderId="20" xfId="0" applyNumberFormat="1" applyFont="1" applyFill="1" applyBorder="1" applyAlignment="1">
      <alignment horizontal="left"/>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29" xfId="0" applyFont="1" applyFill="1"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0" borderId="18"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zoomScaleNormal="100" workbookViewId="0">
      <selection activeCell="J3" sqref="J3"/>
    </sheetView>
  </sheetViews>
  <sheetFormatPr defaultColWidth="8.90625" defaultRowHeight="14.5" x14ac:dyDescent="0.35"/>
  <cols>
    <col min="1" max="1" width="33.6328125" style="3" customWidth="1"/>
    <col min="2" max="2" width="14.36328125" style="3" customWidth="1"/>
    <col min="3" max="3" width="16.6328125" style="3" customWidth="1"/>
    <col min="4" max="4" width="17.36328125" style="3" bestFit="1" customWidth="1"/>
    <col min="5" max="5" width="16.6328125" style="3" customWidth="1"/>
    <col min="6" max="16384" width="8.90625" style="3"/>
  </cols>
  <sheetData>
    <row r="1" spans="1:5" ht="27.25" customHeight="1" thickTop="1" x14ac:dyDescent="0.45">
      <c r="A1" s="64" t="s">
        <v>18</v>
      </c>
      <c r="B1" s="65"/>
      <c r="C1" s="65"/>
      <c r="D1" s="65"/>
      <c r="E1" s="66"/>
    </row>
    <row r="2" spans="1:5" ht="21" x14ac:dyDescent="0.5">
      <c r="A2" s="67" t="s">
        <v>40</v>
      </c>
      <c r="B2" s="68"/>
      <c r="C2" s="68"/>
      <c r="D2" s="68"/>
      <c r="E2" s="69"/>
    </row>
    <row r="3" spans="1:5" ht="167.5" customHeight="1" thickBot="1" x14ac:dyDescent="0.4">
      <c r="A3" s="70" t="s">
        <v>22</v>
      </c>
      <c r="B3" s="71"/>
      <c r="C3" s="71"/>
      <c r="D3" s="71"/>
      <c r="E3" s="72"/>
    </row>
    <row r="4" spans="1:5" ht="25.9" customHeight="1" thickBot="1" x14ac:dyDescent="0.55000000000000004">
      <c r="A4" s="4" t="s">
        <v>42</v>
      </c>
      <c r="B4" s="5" t="s">
        <v>23</v>
      </c>
      <c r="C4" s="6">
        <v>21</v>
      </c>
      <c r="D4" s="5" t="s">
        <v>24</v>
      </c>
      <c r="E4" s="35" t="s">
        <v>35</v>
      </c>
    </row>
    <row r="5" spans="1:5" ht="15" thickBot="1" x14ac:dyDescent="0.4">
      <c r="A5" s="7" t="s">
        <v>11</v>
      </c>
      <c r="B5" s="8">
        <v>4400017202</v>
      </c>
      <c r="C5" s="8" t="s">
        <v>12</v>
      </c>
      <c r="D5" s="73" t="s">
        <v>37</v>
      </c>
      <c r="E5" s="74"/>
    </row>
    <row r="6" spans="1:5" ht="21" x14ac:dyDescent="0.5">
      <c r="A6" s="61" t="s">
        <v>1</v>
      </c>
      <c r="B6" s="62"/>
      <c r="C6" s="62"/>
      <c r="D6" s="62"/>
      <c r="E6" s="63"/>
    </row>
    <row r="7" spans="1:5" x14ac:dyDescent="0.35">
      <c r="A7" s="9" t="s">
        <v>2</v>
      </c>
      <c r="B7" s="10" t="s">
        <v>3</v>
      </c>
      <c r="C7" s="10" t="s">
        <v>0</v>
      </c>
      <c r="D7" s="10" t="s">
        <v>4</v>
      </c>
      <c r="E7" s="11" t="s">
        <v>5</v>
      </c>
    </row>
    <row r="8" spans="1:5" ht="33" customHeight="1" x14ac:dyDescent="0.35">
      <c r="A8" s="12" t="s">
        <v>43</v>
      </c>
      <c r="B8" s="13" t="s">
        <v>41</v>
      </c>
      <c r="C8" s="14">
        <v>33000</v>
      </c>
      <c r="D8" s="1"/>
      <c r="E8" s="2">
        <f>$C8*D8</f>
        <v>0</v>
      </c>
    </row>
    <row r="9" spans="1:5" ht="18.5" x14ac:dyDescent="0.45">
      <c r="A9" s="54" t="s">
        <v>19</v>
      </c>
      <c r="B9" s="55"/>
      <c r="C9" s="55"/>
      <c r="D9" s="55"/>
      <c r="E9" s="56"/>
    </row>
    <row r="10" spans="1:5" x14ac:dyDescent="0.35">
      <c r="A10" s="17" t="s">
        <v>51</v>
      </c>
      <c r="B10" s="18"/>
      <c r="C10" s="19" t="s">
        <v>48</v>
      </c>
      <c r="D10" s="18"/>
      <c r="E10" s="20"/>
    </row>
    <row r="11" spans="1:5" x14ac:dyDescent="0.35">
      <c r="A11" s="21" t="s">
        <v>49</v>
      </c>
      <c r="B11" s="18"/>
      <c r="C11" s="19" t="s">
        <v>50</v>
      </c>
      <c r="D11" s="18"/>
      <c r="E11" s="20"/>
    </row>
    <row r="12" spans="1:5" ht="18.5" x14ac:dyDescent="0.45">
      <c r="A12" s="51" t="s">
        <v>6</v>
      </c>
      <c r="B12" s="52"/>
      <c r="C12" s="52"/>
      <c r="D12" s="52"/>
      <c r="E12" s="53"/>
    </row>
    <row r="13" spans="1:5" x14ac:dyDescent="0.35">
      <c r="A13" s="9" t="s">
        <v>20</v>
      </c>
      <c r="B13" s="10" t="s">
        <v>7</v>
      </c>
      <c r="C13" s="10" t="s">
        <v>8</v>
      </c>
      <c r="D13" s="10" t="s">
        <v>9</v>
      </c>
      <c r="E13" s="11" t="s">
        <v>5</v>
      </c>
    </row>
    <row r="14" spans="1:5" x14ac:dyDescent="0.35">
      <c r="A14" s="22" t="s">
        <v>45</v>
      </c>
      <c r="B14" s="23" t="s">
        <v>44</v>
      </c>
      <c r="C14" s="24">
        <v>486.85</v>
      </c>
      <c r="D14" s="15"/>
      <c r="E14" s="16">
        <f>IF(D14="Yes",$C14*SUM($D$8:$D$12),0)</f>
        <v>0</v>
      </c>
    </row>
    <row r="15" spans="1:5" x14ac:dyDescent="0.35">
      <c r="A15" s="22" t="s">
        <v>53</v>
      </c>
      <c r="B15" s="34" t="s">
        <v>52</v>
      </c>
      <c r="C15" s="24">
        <v>682.5</v>
      </c>
      <c r="D15" s="15"/>
      <c r="E15" s="16">
        <f>IF(D15="Yes",$C15*SUM($D$8:$D$12),0)</f>
        <v>0</v>
      </c>
    </row>
    <row r="16" spans="1:5" x14ac:dyDescent="0.35">
      <c r="A16" s="22" t="s">
        <v>46</v>
      </c>
      <c r="B16" s="23" t="s">
        <v>47</v>
      </c>
      <c r="C16" s="24">
        <v>136.5</v>
      </c>
      <c r="D16" s="15"/>
      <c r="E16" s="16">
        <f t="shared" ref="E16" si="0">IF(D16="Yes",$C16*SUM($D$8:$D$12),0)</f>
        <v>0</v>
      </c>
    </row>
    <row r="17" spans="1:5" x14ac:dyDescent="0.35">
      <c r="A17" s="49" t="s">
        <v>15</v>
      </c>
      <c r="B17" s="50"/>
      <c r="C17" s="50"/>
      <c r="D17" s="13" t="s">
        <v>10</v>
      </c>
      <c r="E17" s="25">
        <f>IF(SUM(D8:D8)=0,0,SUM(E8:E16)/SUM(D8:D8))</f>
        <v>0</v>
      </c>
    </row>
    <row r="18" spans="1:5" ht="18.5" x14ac:dyDescent="0.45">
      <c r="A18" s="43" t="s">
        <v>13</v>
      </c>
      <c r="B18" s="44"/>
      <c r="C18" s="44"/>
      <c r="D18" s="44"/>
      <c r="E18" s="45"/>
    </row>
    <row r="19" spans="1:5" x14ac:dyDescent="0.35">
      <c r="A19" s="57" t="s">
        <v>14</v>
      </c>
      <c r="B19" s="58"/>
      <c r="C19" s="58"/>
      <c r="D19" s="58"/>
      <c r="E19" s="16">
        <f>ROUND(0.0035*E17,2)</f>
        <v>0</v>
      </c>
    </row>
    <row r="20" spans="1:5" x14ac:dyDescent="0.35">
      <c r="A20" s="59" t="s">
        <v>25</v>
      </c>
      <c r="B20" s="60"/>
      <c r="C20" s="60"/>
      <c r="D20" s="60"/>
      <c r="E20" s="26">
        <v>11.25</v>
      </c>
    </row>
    <row r="21" spans="1:5" x14ac:dyDescent="0.35">
      <c r="A21" s="57" t="s">
        <v>21</v>
      </c>
      <c r="B21" s="58"/>
      <c r="C21" s="58"/>
      <c r="D21" s="58"/>
      <c r="E21" s="16">
        <v>20</v>
      </c>
    </row>
    <row r="22" spans="1:5" x14ac:dyDescent="0.35">
      <c r="A22" s="49" t="s">
        <v>16</v>
      </c>
      <c r="B22" s="50"/>
      <c r="C22" s="50"/>
      <c r="D22" s="13" t="s">
        <v>10</v>
      </c>
      <c r="E22" s="16">
        <f>IF(SUM(E17:E21)&lt;100,0,SUM(E17:E21))</f>
        <v>0</v>
      </c>
    </row>
    <row r="23" spans="1:5" x14ac:dyDescent="0.35">
      <c r="A23" s="49" t="s">
        <v>17</v>
      </c>
      <c r="B23" s="50"/>
      <c r="C23" s="50"/>
      <c r="D23" s="13" t="str">
        <f>IF(SUM(D8:D8)=0,"",IF(SUM(D8:D8)=1,"1 Vehicle",SUM(D8:D8)&amp;" Vehicles"))</f>
        <v/>
      </c>
      <c r="E23" s="16">
        <f>E22*SUM(D8:D8)</f>
        <v>0</v>
      </c>
    </row>
    <row r="24" spans="1:5" s="27" customFormat="1" ht="18.5" x14ac:dyDescent="0.45">
      <c r="A24" s="43" t="s">
        <v>26</v>
      </c>
      <c r="B24" s="44"/>
      <c r="C24" s="44"/>
      <c r="D24" s="44"/>
      <c r="E24" s="45"/>
    </row>
    <row r="25" spans="1:5" s="27" customFormat="1" x14ac:dyDescent="0.35">
      <c r="A25" s="29" t="s">
        <v>27</v>
      </c>
      <c r="B25" s="46"/>
      <c r="C25" s="46"/>
      <c r="D25" s="28" t="s">
        <v>28</v>
      </c>
      <c r="E25" s="33"/>
    </row>
    <row r="26" spans="1:5" s="27" customFormat="1" x14ac:dyDescent="0.35">
      <c r="A26" s="29" t="s">
        <v>29</v>
      </c>
      <c r="B26" s="46"/>
      <c r="C26" s="46"/>
      <c r="D26" s="28" t="s">
        <v>54</v>
      </c>
      <c r="E26" s="36"/>
    </row>
    <row r="27" spans="1:5" s="27" customFormat="1" x14ac:dyDescent="0.35">
      <c r="A27" s="29" t="s">
        <v>30</v>
      </c>
      <c r="B27" s="47"/>
      <c r="C27" s="48"/>
      <c r="D27" s="28" t="s">
        <v>31</v>
      </c>
      <c r="E27" s="33"/>
    </row>
    <row r="28" spans="1:5" s="27" customFormat="1" ht="18.5" x14ac:dyDescent="0.45">
      <c r="A28" s="43" t="s">
        <v>32</v>
      </c>
      <c r="B28" s="44"/>
      <c r="C28" s="44"/>
      <c r="D28" s="44"/>
      <c r="E28" s="45"/>
    </row>
    <row r="29" spans="1:5" s="27" customFormat="1" x14ac:dyDescent="0.35">
      <c r="A29" s="30" t="s">
        <v>37</v>
      </c>
      <c r="B29" s="37" t="s">
        <v>36</v>
      </c>
      <c r="C29" s="37"/>
      <c r="D29" s="28" t="s">
        <v>33</v>
      </c>
      <c r="E29" s="31">
        <v>310012432</v>
      </c>
    </row>
    <row r="30" spans="1:5" s="27" customFormat="1" x14ac:dyDescent="0.35">
      <c r="A30" s="29" t="s">
        <v>29</v>
      </c>
      <c r="B30" s="38" t="s">
        <v>38</v>
      </c>
      <c r="C30" s="38"/>
      <c r="D30" s="38"/>
      <c r="E30" s="39"/>
    </row>
    <row r="31" spans="1:5" s="27" customFormat="1" ht="15" thickBot="1" x14ac:dyDescent="0.4">
      <c r="A31" s="32" t="s">
        <v>30</v>
      </c>
      <c r="B31" s="40" t="s">
        <v>39</v>
      </c>
      <c r="C31" s="41"/>
      <c r="D31" s="41"/>
      <c r="E31" s="42"/>
    </row>
    <row r="32" spans="1:5" ht="15" thickTop="1" x14ac:dyDescent="0.35"/>
    <row r="44" spans="2:2" x14ac:dyDescent="0.35">
      <c r="B44" s="3" t="s">
        <v>34</v>
      </c>
    </row>
  </sheetData>
  <sheetProtection algorithmName="SHA-512" hashValue="lhVjgZ7+fwpZyOkohLKCY3gI9vZ96k85ueGMoKir0kLDSAoyrPeHao0u7m5iQGyElsh41t+8PWPREVc8gjRdUQ==" saltValue="jFAWlJsDOLCzH+33C0rAiQ==" spinCount="100000" sheet="1" formatColumns="0" formatRows="0"/>
  <mergeCells count="22">
    <mergeCell ref="A6:E6"/>
    <mergeCell ref="A1:E1"/>
    <mergeCell ref="A2:E2"/>
    <mergeCell ref="A3:E3"/>
    <mergeCell ref="D5:E5"/>
    <mergeCell ref="A22:C22"/>
    <mergeCell ref="A23:C23"/>
    <mergeCell ref="A12:E12"/>
    <mergeCell ref="A17:C17"/>
    <mergeCell ref="A9:E9"/>
    <mergeCell ref="A18:E18"/>
    <mergeCell ref="A19:D19"/>
    <mergeCell ref="A20:D20"/>
    <mergeCell ref="A21:D21"/>
    <mergeCell ref="B29:C29"/>
    <mergeCell ref="B30:E30"/>
    <mergeCell ref="B31:E31"/>
    <mergeCell ref="A24:E24"/>
    <mergeCell ref="B25:C25"/>
    <mergeCell ref="B26:C26"/>
    <mergeCell ref="B27:C27"/>
    <mergeCell ref="A28:E28"/>
  </mergeCells>
  <dataValidations count="2">
    <dataValidation type="list" allowBlank="1" showInputMessage="1" showErrorMessage="1" sqref="D14:D16">
      <formula1>"Yes, "</formula1>
    </dataValidation>
    <dataValidation type="custom" allowBlank="1" showInputMessage="1" showErrorMessage="1" error="Only one vehicle configuration may be used on each spreadsheet." sqref="D8">
      <formula1>IF(SUM(D11:D12)=0,TRUE,FALSE)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41D43E-5309-4EE2-B6C7-729B6D47927B}">
  <ds:schemaRefs>
    <ds:schemaRef ds:uri="http://schemas.microsoft.com/sharepoint/v3/contenttype/forms"/>
  </ds:schemaRefs>
</ds:datastoreItem>
</file>

<file path=customXml/itemProps2.xml><?xml version="1.0" encoding="utf-8"?>
<ds:datastoreItem xmlns:ds="http://schemas.openxmlformats.org/officeDocument/2006/customXml" ds:itemID="{E4C76105-8966-4838-8FD2-29F195E605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C9B11AE-9A8B-4D8B-B44D-E0ECA0AD28D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21</vt:lpstr>
      <vt:lpstr>'21'!Print_Area</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Caroline Eidson</cp:lastModifiedBy>
  <cp:lastPrinted>2019-06-21T14:04:19Z</cp:lastPrinted>
  <dcterms:created xsi:type="dcterms:W3CDTF">2016-08-11T20:23:26Z</dcterms:created>
  <dcterms:modified xsi:type="dcterms:W3CDTF">2021-02-02T20:39:34Z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202500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