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Order Sheets\New Order Sheets to Post to Web\Cargo &amp; Passenger Vans - 60-62\"/>
    </mc:Choice>
  </mc:AlternateContent>
  <bookViews>
    <workbookView xWindow="0" yWindow="0" windowWidth="28800" windowHeight="12620"/>
  </bookViews>
  <sheets>
    <sheet name="6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E16" i="1"/>
  <c r="E17" i="1"/>
  <c r="E18" i="1"/>
  <c r="E19" i="1"/>
  <c r="E20" i="1"/>
  <c r="E21" i="1"/>
  <c r="E22" i="1"/>
  <c r="E23" i="1"/>
  <c r="E24" i="1"/>
  <c r="E25" i="1"/>
  <c r="E26" i="1"/>
  <c r="E27" i="1"/>
  <c r="E28" i="1"/>
  <c r="E29" i="1"/>
  <c r="E30" i="1"/>
  <c r="E31" i="1"/>
  <c r="E14" i="1" l="1"/>
  <c r="E8" i="1" l="1"/>
  <c r="E32" i="1" s="1"/>
  <c r="D38" i="1" l="1"/>
  <c r="E34" i="1" l="1"/>
  <c r="E37" i="1" s="1"/>
  <c r="E38" i="1" s="1"/>
</calcChain>
</file>

<file path=xl/sharedStrings.xml><?xml version="1.0" encoding="utf-8"?>
<sst xmlns="http://schemas.openxmlformats.org/spreadsheetml/2006/main" count="87" uniqueCount="82">
  <si>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</si>
  <si>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</si>
  <si>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</si>
  <si>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</si>
  <si>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</si>
  <si>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</si>
  <si>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</si>
  <si>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</si>
  <si>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</si>
  <si>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</si>
  <si>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</si>
  <si>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</si>
  <si>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</si>
  <si>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</si>
  <si>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</si>
  <si>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</si>
  <si>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</si>
  <si>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</si>
  <si>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</si>
  <si>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</si>
  <si>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</si>
  <si>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</si>
  <si>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</si>
  <si>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</si>
  <si>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LA DEQ Waste Tire Fee (5 tires X $2.25 each)</t>
  </si>
  <si>
    <t>Agency  Information</t>
  </si>
  <si>
    <t>Delivery Point of Contact Name:</t>
  </si>
  <si>
    <t>LPAA Approval No</t>
  </si>
  <si>
    <t>Phone:</t>
  </si>
  <si>
    <t>Email:</t>
  </si>
  <si>
    <t>Shopping Cart</t>
  </si>
  <si>
    <t>Vendor Information</t>
  </si>
  <si>
    <t xml:space="preserve">Vendor No. </t>
  </si>
  <si>
    <t>Order Sheet Instructions</t>
  </si>
  <si>
    <t>Daytime Running Headlamps</t>
  </si>
  <si>
    <t>Additional Key Fobs (2)</t>
  </si>
  <si>
    <t>Courtesy Dodge</t>
  </si>
  <si>
    <t>Agency Name</t>
  </si>
  <si>
    <t>E1Y</t>
  </si>
  <si>
    <t>Low Roof 3.5L V6 Engine, 8760 GVWR</t>
  </si>
  <si>
    <t>LWB 148" WB</t>
  </si>
  <si>
    <t>148"WB</t>
  </si>
  <si>
    <t>3.6L V6 Ecoboost</t>
  </si>
  <si>
    <t>99G</t>
  </si>
  <si>
    <t>86F</t>
  </si>
  <si>
    <t>Speed Limitation - 65 MPH</t>
  </si>
  <si>
    <t>52M</t>
  </si>
  <si>
    <t>Speed Limitation - 70 MPH</t>
  </si>
  <si>
    <t>52H</t>
  </si>
  <si>
    <t>Speed Limitation - 75 MPH</t>
  </si>
  <si>
    <t>52N</t>
  </si>
  <si>
    <t>Reverse Sensing System</t>
  </si>
  <si>
    <t>43R</t>
  </si>
  <si>
    <t>Trailer Wiring Provisions (Tow/Haul Mode)</t>
  </si>
  <si>
    <t>53D</t>
  </si>
  <si>
    <t>Trailer Brake Controller (TBC)</t>
  </si>
  <si>
    <t>67D</t>
  </si>
  <si>
    <t>Cruise Control with ASLD</t>
  </si>
  <si>
    <t>60C</t>
  </si>
  <si>
    <t>Load Area Protection RWB</t>
  </si>
  <si>
    <t>96D</t>
  </si>
  <si>
    <t>Load Area Protection LWB</t>
  </si>
  <si>
    <t>17A</t>
  </si>
  <si>
    <t>17B</t>
  </si>
  <si>
    <t>17F</t>
  </si>
  <si>
    <t xml:space="preserve">Vinyl Floor Covering - Front and Rear </t>
  </si>
  <si>
    <t>16E</t>
  </si>
  <si>
    <t>Windows All Around Fixed, Includes Rear Defroster</t>
  </si>
  <si>
    <t>Fixed Rear-Door Glass w/ Fixed Passenger-Side Door Glass, Includes Rear Defroster</t>
  </si>
  <si>
    <t>Fixed Rear-Door Glass, Includes Rear Defroster</t>
  </si>
  <si>
    <t>Trailer Tow Package</t>
  </si>
  <si>
    <t>53B</t>
  </si>
  <si>
    <t>(PW7) Oxford White</t>
  </si>
  <si>
    <t xml:space="preserve">(PR4) Race Red </t>
  </si>
  <si>
    <t xml:space="preserve">(P67) School Bus Yellow </t>
  </si>
  <si>
    <t>Ram ProMaster 1500</t>
  </si>
  <si>
    <t>180-360 Days</t>
  </si>
  <si>
    <t>Premier CDJRF</t>
  </si>
  <si>
    <t>Ben Broitman</t>
  </si>
  <si>
    <t>bbroitman@premierdcjofneworleans.com</t>
  </si>
  <si>
    <t>504-352-8216</t>
  </si>
  <si>
    <t>LA Safety Inspection Sticker - 1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</si>
</sst>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color rgb="FFFF000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xf numFmtId="44" fontId="4" fillId="0" borderId="0" applyFont="0" applyFill="0" applyBorder="0" applyAlignment="0" applyProtection="0"/>
    <xf numFmtId="0" fontId="7" fillId="0" borderId="0" applyNumberFormat="0" applyFill="0" applyBorder="0" applyAlignment="0" applyProtection="0"/>
  </cellStyleXfs>
  <cellXfs count="89">
    <xf numFmtId="0" fontId="0" fillId="0" borderId="0" xfId="0"/>
    <xf numFmtId="0" fontId="0" fillId="0" borderId="0" xfId="0" applyFont="1"/>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44" fontId="0" fillId="0" borderId="19" xfId="1" applyFont="1" applyBorder="1" applyProtection="1">
      <protection hidden="1"/>
    </xf>
    <xf numFmtId="0" fontId="1" fillId="0" borderId="13" xfId="0" applyFont="1" applyFill="1" applyBorder="1" applyAlignment="1" applyProtection="1">
      <alignment horizontal="center"/>
      <protection hidden="1"/>
    </xf>
    <xf numFmtId="0" fontId="3" fillId="0" borderId="13" xfId="0" applyFont="1" applyFill="1" applyBorder="1" applyAlignment="1" applyProtection="1">
      <alignment horizontal="center"/>
      <protection hidden="1"/>
    </xf>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0" fillId="0" borderId="19" xfId="0" applyFont="1" applyFill="1" applyBorder="1"/>
    <xf numFmtId="0" fontId="3" fillId="0" borderId="10" xfId="0" applyFont="1" applyBorder="1" applyAlignment="1" applyProtection="1">
      <alignment horizontal="center" wrapText="1"/>
      <protection hidden="1"/>
    </xf>
    <xf numFmtId="0" fontId="0" fillId="0" borderId="19" xfId="0" applyFont="1" applyFill="1" applyBorder="1" applyAlignment="1">
      <alignment vertical="center"/>
    </xf>
    <xf numFmtId="0" fontId="0" fillId="0" borderId="18" xfId="0" applyFont="1" applyBorder="1" applyAlignment="1" applyProtection="1">
      <alignment wrapText="1"/>
      <protection hidden="1"/>
    </xf>
    <xf numFmtId="0" fontId="0" fillId="0" borderId="19" xfId="0" applyFont="1" applyBorder="1" applyProtection="1">
      <protection hidden="1"/>
    </xf>
    <xf numFmtId="0" fontId="0" fillId="2" borderId="19" xfId="0" applyFont="1" applyFill="1" applyBorder="1" applyProtection="1">
      <protection locked="0"/>
    </xf>
    <xf numFmtId="44" fontId="0" fillId="0" borderId="20" xfId="0" applyNumberFormat="1" applyFont="1" applyBorder="1" applyProtection="1">
      <protection hidden="1"/>
    </xf>
    <xf numFmtId="0" fontId="0" fillId="2" borderId="22" xfId="0" applyFont="1" applyFill="1" applyBorder="1" applyAlignment="1" applyProtection="1">
      <alignment horizontal="center" wrapText="1"/>
      <protection locked="0"/>
    </xf>
    <xf numFmtId="0" fontId="0" fillId="0" borderId="23" xfId="0" applyFont="1" applyBorder="1" applyAlignment="1" applyProtection="1">
      <alignment horizontal="center" wrapText="1"/>
      <protection hidden="1"/>
    </xf>
    <xf numFmtId="0" fontId="0" fillId="5" borderId="18" xfId="0" applyFont="1" applyFill="1" applyBorder="1" applyAlignment="1" applyProtection="1">
      <alignment wrapText="1"/>
      <protection hidden="1"/>
    </xf>
    <xf numFmtId="0" fontId="0" fillId="5" borderId="19" xfId="0" applyFont="1" applyFill="1" applyBorder="1" applyAlignment="1" applyProtection="1">
      <alignment horizontal="center"/>
      <protection hidden="1"/>
    </xf>
    <xf numFmtId="44" fontId="0" fillId="5" borderId="19" xfId="1" applyFont="1" applyFill="1" applyBorder="1" applyAlignment="1" applyProtection="1">
      <protection hidden="1"/>
    </xf>
    <xf numFmtId="44" fontId="0" fillId="0" borderId="20" xfId="0" applyNumberFormat="1" applyFont="1" applyBorder="1" applyAlignment="1" applyProtection="1">
      <alignment horizontal="center"/>
      <protection hidden="1"/>
    </xf>
    <xf numFmtId="44" fontId="0" fillId="0" borderId="20" xfId="0" applyNumberFormat="1" applyFont="1" applyFill="1" applyBorder="1" applyProtection="1">
      <protection hidden="1"/>
    </xf>
    <xf numFmtId="0" fontId="0" fillId="0" borderId="25" xfId="0" applyFont="1" applyBorder="1" applyProtection="1">
      <protection hidden="1"/>
    </xf>
    <xf numFmtId="44" fontId="0" fillId="0" borderId="26" xfId="0" applyNumberFormat="1" applyFont="1" applyBorder="1" applyProtection="1">
      <protection hidden="1"/>
    </xf>
    <xf numFmtId="0" fontId="0" fillId="0" borderId="0" xfId="0" applyFont="1" applyFill="1"/>
    <xf numFmtId="0" fontId="0" fillId="0" borderId="18" xfId="0" applyFont="1" applyFill="1" applyBorder="1" applyAlignment="1">
      <alignment horizontal="right"/>
    </xf>
    <xf numFmtId="0" fontId="1" fillId="0" borderId="18" xfId="0" applyFont="1" applyBorder="1" applyAlignment="1">
      <alignment horizontal="right" vertical="top" wrapText="1"/>
    </xf>
    <xf numFmtId="0" fontId="1" fillId="0" borderId="20" xfId="0" applyFont="1" applyBorder="1" applyAlignment="1">
      <alignment horizontal="center" vertical="center"/>
    </xf>
    <xf numFmtId="0" fontId="0" fillId="0" borderId="24" xfId="0" applyFont="1" applyFill="1" applyBorder="1" applyAlignment="1">
      <alignment horizontal="right"/>
    </xf>
    <xf numFmtId="0" fontId="0" fillId="2" borderId="20" xfId="0" applyFont="1" applyFill="1" applyBorder="1" applyAlignment="1" applyProtection="1">
      <alignment horizontal="left"/>
      <protection locked="0"/>
    </xf>
    <xf numFmtId="0" fontId="2" fillId="0" borderId="11" xfId="0" applyFont="1" applyFill="1" applyBorder="1" applyAlignment="1" applyProtection="1">
      <alignment horizontal="center"/>
      <protection hidden="1"/>
    </xf>
    <xf numFmtId="0" fontId="0" fillId="2" borderId="20" xfId="0" applyFont="1" applyFill="1" applyBorder="1" applyAlignment="1" applyProtection="1">
      <alignment horizontal="left" wrapText="1"/>
      <protection locked="0"/>
    </xf>
    <xf numFmtId="44" fontId="0" fillId="0" borderId="19" xfId="1" applyFont="1" applyFill="1" applyBorder="1" applyAlignment="1" applyProtection="1">
      <protection hidden="1"/>
    </xf>
    <xf numFmtId="0" fontId="8" fillId="0" borderId="18" xfId="0" applyFont="1" applyBorder="1" applyAlignment="1" applyProtection="1">
      <alignment wrapText="1"/>
      <protection hidden="1"/>
    </xf>
    <xf numFmtId="0" fontId="8" fillId="0" borderId="19" xfId="0" applyFont="1" applyBorder="1" applyAlignment="1" applyProtection="1">
      <alignment horizontal="center"/>
      <protection hidden="1"/>
    </xf>
    <xf numFmtId="44" fontId="8" fillId="0" borderId="19" xfId="1" applyFont="1" applyBorder="1" applyAlignment="1" applyProtection="1">
      <protection hidden="1"/>
    </xf>
    <xf numFmtId="0" fontId="8" fillId="2" borderId="19" xfId="0" applyFont="1" applyFill="1" applyBorder="1" applyProtection="1">
      <protection locked="0"/>
    </xf>
    <xf numFmtId="0" fontId="8" fillId="0" borderId="0" xfId="0" applyFont="1"/>
    <xf numFmtId="44" fontId="8" fillId="5" borderId="19" xfId="1" applyFont="1" applyFill="1" applyBorder="1" applyAlignment="1" applyProtection="1">
      <protection hidden="1"/>
    </xf>
    <xf numFmtId="44" fontId="8" fillId="0" borderId="19" xfId="1" applyFont="1" applyFill="1" applyBorder="1" applyAlignment="1" applyProtection="1">
      <protection hidden="1"/>
    </xf>
    <xf numFmtId="0" fontId="0" fillId="5" borderId="21" xfId="2" applyFont="1" applyFill="1" applyBorder="1" applyAlignment="1" applyProtection="1">
      <alignment horizontal="center" wrapText="1"/>
      <protection hidden="1"/>
    </xf>
    <xf numFmtId="0" fontId="0" fillId="5" borderId="22" xfId="0" applyFont="1" applyFill="1" applyBorder="1" applyAlignment="1" applyProtection="1">
      <alignment horizontal="center" wrapText="1"/>
      <protection hidden="1"/>
    </xf>
    <xf numFmtId="0" fontId="0" fillId="0" borderId="34" xfId="0" applyFont="1" applyFill="1" applyBorder="1" applyAlignment="1">
      <alignment horizontal="left"/>
    </xf>
    <xf numFmtId="0" fontId="0" fillId="0" borderId="35" xfId="0" applyFont="1" applyFill="1" applyBorder="1" applyAlignment="1">
      <alignment horizontal="left"/>
    </xf>
    <xf numFmtId="0" fontId="0" fillId="0" borderId="36" xfId="0" applyFont="1" applyFill="1" applyBorder="1" applyAlignment="1">
      <alignment horizontal="left"/>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0" fillId="5" borderId="7" xfId="0" applyFont="1" applyFill="1" applyBorder="1" applyAlignment="1" applyProtection="1">
      <alignment horizontal="left" wrapText="1"/>
      <protection hidden="1"/>
    </xf>
    <xf numFmtId="0" fontId="0" fillId="5" borderId="8" xfId="0" applyFont="1" applyFill="1" applyBorder="1" applyAlignment="1" applyProtection="1">
      <alignment horizontal="left" wrapText="1"/>
      <protection hidden="1"/>
    </xf>
    <xf numFmtId="0" fontId="0" fillId="5" borderId="9" xfId="0" applyFont="1" applyFill="1" applyBorder="1" applyAlignment="1" applyProtection="1">
      <alignment horizontal="left" wrapText="1"/>
      <protection hidden="1"/>
    </xf>
    <xf numFmtId="0" fontId="0" fillId="0" borderId="14" xfId="0" applyFont="1" applyBorder="1" applyAlignment="1" applyProtection="1">
      <alignment horizontal="center"/>
      <protection hidden="1"/>
    </xf>
    <xf numFmtId="0" fontId="0" fillId="0" borderId="11" xfId="0" applyFont="1" applyBorder="1" applyAlignment="1" applyProtection="1">
      <alignment horizontal="center"/>
      <protection hidden="1"/>
    </xf>
    <xf numFmtId="0" fontId="0" fillId="0" borderId="18" xfId="0" applyFont="1" applyBorder="1" applyAlignment="1" applyProtection="1">
      <alignment horizontal="center"/>
      <protection hidden="1"/>
    </xf>
    <xf numFmtId="0" fontId="0" fillId="0" borderId="19" xfId="0" applyFont="1" applyBorder="1" applyAlignment="1" applyProtection="1">
      <alignment horizontal="center"/>
      <protection hidden="1"/>
    </xf>
    <xf numFmtId="0" fontId="0" fillId="0" borderId="24" xfId="0" applyFont="1" applyBorder="1" applyAlignment="1" applyProtection="1">
      <alignment horizontal="center"/>
      <protection hidden="1"/>
    </xf>
    <xf numFmtId="0" fontId="0" fillId="0" borderId="25" xfId="0" applyFont="1"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0" fillId="0" borderId="18" xfId="0" applyFont="1" applyBorder="1" applyAlignment="1" applyProtection="1">
      <alignment horizontal="right"/>
      <protection hidden="1"/>
    </xf>
    <xf numFmtId="0" fontId="0" fillId="0" borderId="19" xfId="0" applyFont="1" applyBorder="1" applyAlignment="1" applyProtection="1">
      <alignment horizontal="right"/>
      <protection hidden="1"/>
    </xf>
    <xf numFmtId="0" fontId="0" fillId="0" borderId="18" xfId="0" applyFont="1" applyFill="1" applyBorder="1" applyAlignment="1" applyProtection="1">
      <alignment horizontal="right"/>
      <protection hidden="1"/>
    </xf>
    <xf numFmtId="0" fontId="0" fillId="0" borderId="19" xfId="0" applyFont="1" applyFill="1" applyBorder="1" applyAlignment="1" applyProtection="1">
      <alignment horizontal="right"/>
      <protection hidden="1"/>
    </xf>
    <xf numFmtId="164" fontId="0" fillId="0" borderId="19" xfId="0" applyNumberFormat="1" applyFont="1" applyFill="1" applyBorder="1" applyAlignment="1">
      <alignment horizontal="left"/>
    </xf>
    <xf numFmtId="164" fontId="0" fillId="0" borderId="33" xfId="0" applyNumberFormat="1" applyFont="1" applyFill="1" applyBorder="1" applyAlignment="1">
      <alignment horizontal="left"/>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2" fillId="4" borderId="29" xfId="0" applyFont="1" applyFill="1" applyBorder="1" applyAlignment="1" applyProtection="1">
      <alignment horizontal="center"/>
      <protection hidden="1"/>
    </xf>
    <xf numFmtId="0" fontId="2" fillId="4" borderId="30" xfId="0" applyFont="1" applyFill="1" applyBorder="1" applyAlignment="1" applyProtection="1">
      <alignment horizontal="center"/>
      <protection hidden="1"/>
    </xf>
    <xf numFmtId="0" fontId="2" fillId="4" borderId="31" xfId="0" applyFont="1" applyFill="1" applyBorder="1" applyAlignment="1" applyProtection="1">
      <alignment horizontal="center"/>
      <protection hidden="1"/>
    </xf>
    <xf numFmtId="0" fontId="0" fillId="2" borderId="19" xfId="0" applyFont="1" applyFill="1" applyBorder="1" applyAlignment="1" applyProtection="1">
      <alignment horizontal="center" wrapText="1"/>
      <protection locked="0"/>
    </xf>
    <xf numFmtId="0" fontId="0" fillId="2" borderId="27" xfId="0" applyFont="1" applyFill="1" applyBorder="1" applyAlignment="1" applyProtection="1">
      <alignment horizontal="center" wrapText="1"/>
      <protection locked="0"/>
    </xf>
    <xf numFmtId="0" fontId="0" fillId="2" borderId="28" xfId="0" applyFont="1" applyFill="1" applyBorder="1" applyAlignment="1" applyProtection="1">
      <alignment horizontal="center" wrapText="1"/>
      <protection locked="0"/>
    </xf>
    <xf numFmtId="0" fontId="2" fillId="4" borderId="32" xfId="0" applyFont="1" applyFill="1" applyBorder="1" applyAlignment="1" applyProtection="1">
      <alignment horizontal="center"/>
      <protection hidden="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tabSelected="1" view="pageLayout" topLeftCell="A31" zoomScaleNormal="100" workbookViewId="0">
      <selection activeCell="E37" sqref="E37"/>
    </sheetView>
  </sheetViews>
  <sheetFormatPr defaultColWidth="8.81640625" defaultRowHeight="14.5" x14ac:dyDescent="0.35"/>
  <cols>
    <col min="1" max="1" width="33.7265625" style="1" customWidth="1"/>
    <col min="2" max="2" width="14.26953125" style="1" customWidth="1"/>
    <col min="3" max="3" width="16.7265625" style="1" customWidth="1"/>
    <col min="4" max="4" width="17.26953125" style="1" bestFit="1" customWidth="1"/>
    <col min="5" max="5" width="16.7265625" style="1" customWidth="1"/>
    <col min="6" max="16384" width="8.81640625" style="1"/>
  </cols>
  <sheetData>
    <row r="1" spans="1:5" ht="27.25" customHeight="1" thickTop="1" x14ac:dyDescent="0.45">
      <c r="A1" s="50" t="s">
        <v>18</v>
      </c>
      <c r="B1" s="51"/>
      <c r="C1" s="51"/>
      <c r="D1" s="51"/>
      <c r="E1" s="52"/>
    </row>
    <row r="2" spans="1:5" ht="21" x14ac:dyDescent="0.5">
      <c r="A2" s="53" t="s">
        <v>33</v>
      </c>
      <c r="B2" s="54"/>
      <c r="C2" s="54"/>
      <c r="D2" s="54"/>
      <c r="E2" s="55"/>
    </row>
    <row r="3" spans="1:5" ht="169.9" customHeight="1" thickBot="1" x14ac:dyDescent="0.4">
      <c r="A3" s="56" t="s">
        <v>21</v>
      </c>
      <c r="B3" s="57"/>
      <c r="C3" s="57"/>
      <c r="D3" s="57"/>
      <c r="E3" s="58"/>
    </row>
    <row r="4" spans="1:5" ht="21.5" thickBot="1" x14ac:dyDescent="0.55000000000000004">
      <c r="A4" s="11" t="s">
        <v>75</v>
      </c>
      <c r="B4" s="6" t="s">
        <v>22</v>
      </c>
      <c r="C4" s="7">
        <v>60</v>
      </c>
      <c r="D4" s="6" t="s">
        <v>23</v>
      </c>
      <c r="E4" s="32" t="s">
        <v>76</v>
      </c>
    </row>
    <row r="5" spans="1:5" ht="17.649999999999999" customHeight="1" thickBot="1" x14ac:dyDescent="0.4">
      <c r="A5" s="8" t="s">
        <v>11</v>
      </c>
      <c r="B5" s="9">
        <v>4400023795</v>
      </c>
      <c r="C5" s="9" t="s">
        <v>12</v>
      </c>
      <c r="D5" s="59" t="s">
        <v>77</v>
      </c>
      <c r="E5" s="60"/>
    </row>
    <row r="6" spans="1:5" ht="21" x14ac:dyDescent="0.5">
      <c r="A6" s="47" t="s">
        <v>1</v>
      </c>
      <c r="B6" s="48"/>
      <c r="C6" s="48"/>
      <c r="D6" s="48"/>
      <c r="E6" s="49"/>
    </row>
    <row r="7" spans="1:5" x14ac:dyDescent="0.35">
      <c r="A7" s="2" t="s">
        <v>2</v>
      </c>
      <c r="B7" s="3" t="s">
        <v>3</v>
      </c>
      <c r="C7" s="3" t="s">
        <v>0</v>
      </c>
      <c r="D7" s="3" t="s">
        <v>4</v>
      </c>
      <c r="E7" s="4" t="s">
        <v>5</v>
      </c>
    </row>
    <row r="8" spans="1:5" ht="33" customHeight="1" x14ac:dyDescent="0.35">
      <c r="A8" s="13" t="s">
        <v>39</v>
      </c>
      <c r="B8" s="14" t="s">
        <v>38</v>
      </c>
      <c r="C8" s="5">
        <v>52990</v>
      </c>
      <c r="D8" s="15"/>
      <c r="E8" s="16">
        <f t="shared" ref="E8" si="0">$C8*D8</f>
        <v>0</v>
      </c>
    </row>
    <row r="9" spans="1:5" ht="16.899999999999999" customHeight="1" x14ac:dyDescent="0.45">
      <c r="A9" s="68" t="s">
        <v>19</v>
      </c>
      <c r="B9" s="69"/>
      <c r="C9" s="69"/>
      <c r="D9" s="69"/>
      <c r="E9" s="70"/>
    </row>
    <row r="10" spans="1:5" ht="29" x14ac:dyDescent="0.35">
      <c r="A10" s="42" t="s">
        <v>72</v>
      </c>
      <c r="B10" s="17"/>
      <c r="C10" s="43" t="s">
        <v>74</v>
      </c>
      <c r="D10" s="17"/>
      <c r="E10" s="18"/>
    </row>
    <row r="11" spans="1:5" x14ac:dyDescent="0.35">
      <c r="A11" s="43" t="s">
        <v>73</v>
      </c>
      <c r="B11" s="17"/>
      <c r="C11" s="43"/>
      <c r="D11" s="17"/>
      <c r="E11" s="18"/>
    </row>
    <row r="12" spans="1:5" ht="18.5" x14ac:dyDescent="0.45">
      <c r="A12" s="65" t="s">
        <v>6</v>
      </c>
      <c r="B12" s="66"/>
      <c r="C12" s="66"/>
      <c r="D12" s="66"/>
      <c r="E12" s="67"/>
    </row>
    <row r="13" spans="1:5" x14ac:dyDescent="0.35">
      <c r="A13" s="2" t="s">
        <v>20</v>
      </c>
      <c r="B13" s="3" t="s">
        <v>7</v>
      </c>
      <c r="C13" s="3" t="s">
        <v>8</v>
      </c>
      <c r="D13" s="3" t="s">
        <v>9</v>
      </c>
      <c r="E13" s="4" t="s">
        <v>5</v>
      </c>
    </row>
    <row r="14" spans="1:5" x14ac:dyDescent="0.35">
      <c r="A14" s="19" t="s">
        <v>40</v>
      </c>
      <c r="B14" s="20" t="s">
        <v>41</v>
      </c>
      <c r="C14" s="21">
        <v>1612</v>
      </c>
      <c r="D14" s="15"/>
      <c r="E14" s="16">
        <f>IF(D14="Yes",$C14*SUM($D$8:$D$8),0)</f>
        <v>0</v>
      </c>
    </row>
    <row r="15" spans="1:5" x14ac:dyDescent="0.35">
      <c r="A15" s="19" t="s">
        <v>42</v>
      </c>
      <c r="B15" s="20" t="s">
        <v>43</v>
      </c>
      <c r="C15" s="21">
        <v>1616</v>
      </c>
      <c r="D15" s="15"/>
      <c r="E15" s="16">
        <f>IF(D15="Yes",$C15*SUM($D$8:$D$8),0)</f>
        <v>0</v>
      </c>
    </row>
    <row r="16" spans="1:5" x14ac:dyDescent="0.35">
      <c r="A16" s="19" t="s">
        <v>70</v>
      </c>
      <c r="B16" s="20" t="s">
        <v>71</v>
      </c>
      <c r="C16" s="34">
        <v>442</v>
      </c>
      <c r="D16" s="15"/>
      <c r="E16" s="16">
        <f>IF(D16="Yes",$C16*SUM($D$8:$D$8),0)</f>
        <v>0</v>
      </c>
    </row>
    <row r="17" spans="1:5" s="39" customFormat="1" x14ac:dyDescent="0.35">
      <c r="A17" s="35" t="s">
        <v>45</v>
      </c>
      <c r="B17" s="36" t="s">
        <v>46</v>
      </c>
      <c r="C17" s="37">
        <v>73</v>
      </c>
      <c r="D17" s="38"/>
      <c r="E17" s="16">
        <f>IF(D17="Yes",$C17*SUM($D$8:$D$8),0)</f>
        <v>0</v>
      </c>
    </row>
    <row r="18" spans="1:5" s="39" customFormat="1" x14ac:dyDescent="0.35">
      <c r="A18" s="35" t="s">
        <v>47</v>
      </c>
      <c r="B18" s="36" t="s">
        <v>48</v>
      </c>
      <c r="C18" s="37">
        <v>73</v>
      </c>
      <c r="D18" s="38"/>
      <c r="E18" s="16">
        <f>IF(D18="Yes",$C18*SUM($D$8:$D$8),0)</f>
        <v>0</v>
      </c>
    </row>
    <row r="19" spans="1:5" s="39" customFormat="1" x14ac:dyDescent="0.35">
      <c r="A19" s="35" t="s">
        <v>49</v>
      </c>
      <c r="B19" s="36" t="s">
        <v>50</v>
      </c>
      <c r="C19" s="37">
        <v>73</v>
      </c>
      <c r="D19" s="38"/>
      <c r="E19" s="16">
        <f>IF(D19="Yes",$C19*SUM($D$8:$D$8),0)</f>
        <v>0</v>
      </c>
    </row>
    <row r="20" spans="1:5" x14ac:dyDescent="0.35">
      <c r="A20" s="19" t="s">
        <v>34</v>
      </c>
      <c r="B20" s="20">
        <v>942</v>
      </c>
      <c r="C20" s="34">
        <v>41</v>
      </c>
      <c r="D20" s="15"/>
      <c r="E20" s="16">
        <f>IF(D20="Yes",$C20*SUM($D$8:$D$8),0)</f>
        <v>0</v>
      </c>
    </row>
    <row r="21" spans="1:5" s="39" customFormat="1" x14ac:dyDescent="0.35">
      <c r="A21" s="35" t="s">
        <v>57</v>
      </c>
      <c r="B21" s="36" t="s">
        <v>58</v>
      </c>
      <c r="C21" s="37">
        <v>296</v>
      </c>
      <c r="D21" s="38"/>
      <c r="E21" s="16">
        <f>IF(D21="Yes",$C21*SUM($D$8:$D$8),0)</f>
        <v>0</v>
      </c>
    </row>
    <row r="22" spans="1:5" s="39" customFormat="1" x14ac:dyDescent="0.35">
      <c r="A22" s="35" t="s">
        <v>59</v>
      </c>
      <c r="B22" s="36" t="s">
        <v>60</v>
      </c>
      <c r="C22" s="37">
        <v>360</v>
      </c>
      <c r="D22" s="38"/>
      <c r="E22" s="16">
        <f>IF(D22="Yes",$C22*SUM($D$8:$D$8),0)</f>
        <v>0</v>
      </c>
    </row>
    <row r="23" spans="1:5" s="39" customFormat="1" x14ac:dyDescent="0.35">
      <c r="A23" s="35" t="s">
        <v>61</v>
      </c>
      <c r="B23" s="36" t="s">
        <v>60</v>
      </c>
      <c r="C23" s="37">
        <v>442</v>
      </c>
      <c r="D23" s="38"/>
      <c r="E23" s="16">
        <f>IF(D23="Yes",$C23*SUM($D$8:$D$8),0)</f>
        <v>0</v>
      </c>
    </row>
    <row r="24" spans="1:5" x14ac:dyDescent="0.35">
      <c r="A24" s="19" t="s">
        <v>35</v>
      </c>
      <c r="B24" s="20" t="s">
        <v>44</v>
      </c>
      <c r="C24" s="21">
        <v>69</v>
      </c>
      <c r="D24" s="15"/>
      <c r="E24" s="16">
        <f>IF(D24="Yes",$C24*SUM($D$8:$D$8),0)</f>
        <v>0</v>
      </c>
    </row>
    <row r="25" spans="1:5" s="39" customFormat="1" ht="29" x14ac:dyDescent="0.35">
      <c r="A25" s="35" t="s">
        <v>69</v>
      </c>
      <c r="B25" s="36" t="s">
        <v>62</v>
      </c>
      <c r="C25" s="40">
        <v>228</v>
      </c>
      <c r="D25" s="38"/>
      <c r="E25" s="16">
        <f>IF(D25="Yes",$C25*SUM($D$8:$D$8),0)</f>
        <v>0</v>
      </c>
    </row>
    <row r="26" spans="1:5" s="39" customFormat="1" ht="43.5" x14ac:dyDescent="0.35">
      <c r="A26" s="35" t="s">
        <v>68</v>
      </c>
      <c r="B26" s="36" t="s">
        <v>63</v>
      </c>
      <c r="C26" s="41">
        <v>387</v>
      </c>
      <c r="D26" s="38"/>
      <c r="E26" s="16">
        <f>IF(D26="Yes",$C26*SUM($D$8:$D$8),0)</f>
        <v>0</v>
      </c>
    </row>
    <row r="27" spans="1:5" s="39" customFormat="1" ht="29" x14ac:dyDescent="0.35">
      <c r="A27" s="35" t="s">
        <v>67</v>
      </c>
      <c r="B27" s="36" t="s">
        <v>64</v>
      </c>
      <c r="C27" s="41">
        <v>569</v>
      </c>
      <c r="D27" s="38"/>
      <c r="E27" s="16">
        <f>IF(D27="Yes",$C27*SUM($D$8:$D$8),0)</f>
        <v>0</v>
      </c>
    </row>
    <row r="28" spans="1:5" s="39" customFormat="1" x14ac:dyDescent="0.35">
      <c r="A28" s="35" t="s">
        <v>65</v>
      </c>
      <c r="B28" s="36" t="s">
        <v>66</v>
      </c>
      <c r="C28" s="41">
        <v>223</v>
      </c>
      <c r="D28" s="38"/>
      <c r="E28" s="16">
        <f>IF(D28="Yes",$C28*SUM($D$8:$D$8),0)</f>
        <v>0</v>
      </c>
    </row>
    <row r="29" spans="1:5" s="39" customFormat="1" ht="29" x14ac:dyDescent="0.35">
      <c r="A29" s="35" t="s">
        <v>53</v>
      </c>
      <c r="B29" s="36" t="s">
        <v>54</v>
      </c>
      <c r="C29" s="37">
        <v>269</v>
      </c>
      <c r="D29" s="38"/>
      <c r="E29" s="16">
        <f>IF(D29="Yes",$C29*SUM($D$8:$D$8),0)</f>
        <v>0</v>
      </c>
    </row>
    <row r="30" spans="1:5" s="39" customFormat="1" x14ac:dyDescent="0.35">
      <c r="A30" s="35" t="s">
        <v>55</v>
      </c>
      <c r="B30" s="36" t="s">
        <v>56</v>
      </c>
      <c r="C30" s="37">
        <v>368</v>
      </c>
      <c r="D30" s="38"/>
      <c r="E30" s="16">
        <f>IF(D30="Yes",$C30*SUM($D$8:$D$8),0)</f>
        <v>0</v>
      </c>
    </row>
    <row r="31" spans="1:5" s="39" customFormat="1" x14ac:dyDescent="0.35">
      <c r="A31" s="35" t="s">
        <v>51</v>
      </c>
      <c r="B31" s="36" t="s">
        <v>52</v>
      </c>
      <c r="C31" s="37">
        <v>269</v>
      </c>
      <c r="D31" s="38"/>
      <c r="E31" s="16">
        <f>IF(D31="Yes",$C31*SUM($D$8:$D$8),0)</f>
        <v>0</v>
      </c>
    </row>
    <row r="32" spans="1:5" x14ac:dyDescent="0.35">
      <c r="A32" s="61" t="s">
        <v>15</v>
      </c>
      <c r="B32" s="62"/>
      <c r="C32" s="62"/>
      <c r="D32" s="14" t="s">
        <v>10</v>
      </c>
      <c r="E32" s="22">
        <f>IF(SUM(D8:D8)=0,0,SUM(E8:E31)/SUM(D8:D8))</f>
        <v>0</v>
      </c>
    </row>
    <row r="33" spans="1:5" ht="18.5" x14ac:dyDescent="0.45">
      <c r="A33" s="71" t="s">
        <v>13</v>
      </c>
      <c r="B33" s="72"/>
      <c r="C33" s="72"/>
      <c r="D33" s="72"/>
      <c r="E33" s="73"/>
    </row>
    <row r="34" spans="1:5" x14ac:dyDescent="0.35">
      <c r="A34" s="74" t="s">
        <v>14</v>
      </c>
      <c r="B34" s="75"/>
      <c r="C34" s="75"/>
      <c r="D34" s="75"/>
      <c r="E34" s="16">
        <f>ROUND(0.0035*E32,2)</f>
        <v>0</v>
      </c>
    </row>
    <row r="35" spans="1:5" x14ac:dyDescent="0.35">
      <c r="A35" s="76" t="s">
        <v>24</v>
      </c>
      <c r="B35" s="77"/>
      <c r="C35" s="77"/>
      <c r="D35" s="77"/>
      <c r="E35" s="23">
        <v>11.25</v>
      </c>
    </row>
    <row r="36" spans="1:5" x14ac:dyDescent="0.35">
      <c r="A36" s="74" t="s">
        <v>81</v>
      </c>
      <c r="B36" s="75"/>
      <c r="C36" s="75"/>
      <c r="D36" s="75"/>
      <c r="E36" s="16">
        <v>18</v>
      </c>
    </row>
    <row r="37" spans="1:5" x14ac:dyDescent="0.35">
      <c r="A37" s="61" t="s">
        <v>16</v>
      </c>
      <c r="B37" s="62"/>
      <c r="C37" s="62"/>
      <c r="D37" s="14" t="s">
        <v>10</v>
      </c>
      <c r="E37" s="16">
        <f>IF(SUM(E32:E36)&lt;100,0,SUM(E32:E36))</f>
        <v>0</v>
      </c>
    </row>
    <row r="38" spans="1:5" ht="15" thickBot="1" x14ac:dyDescent="0.4">
      <c r="A38" s="63" t="s">
        <v>17</v>
      </c>
      <c r="B38" s="64"/>
      <c r="C38" s="64"/>
      <c r="D38" s="24" t="str">
        <f>IF(SUM(D8:D8)=0,"",IF(SUM(D8:D8)=1,"1 Vehicle",SUM(D8:D8)&amp;" Vehicles"))</f>
        <v/>
      </c>
      <c r="E38" s="25">
        <f>E37*SUM(D8:D8)</f>
        <v>0</v>
      </c>
    </row>
    <row r="39" spans="1:5" s="26" customFormat="1" ht="19" thickTop="1" x14ac:dyDescent="0.45">
      <c r="A39" s="82" t="s">
        <v>25</v>
      </c>
      <c r="B39" s="83"/>
      <c r="C39" s="83"/>
      <c r="D39" s="83"/>
      <c r="E39" s="84"/>
    </row>
    <row r="40" spans="1:5" s="26" customFormat="1" x14ac:dyDescent="0.35">
      <c r="A40" s="27" t="s">
        <v>26</v>
      </c>
      <c r="B40" s="85"/>
      <c r="C40" s="85"/>
      <c r="D40" s="10" t="s">
        <v>27</v>
      </c>
      <c r="E40" s="31"/>
    </row>
    <row r="41" spans="1:5" s="26" customFormat="1" x14ac:dyDescent="0.35">
      <c r="A41" s="27" t="s">
        <v>28</v>
      </c>
      <c r="B41" s="85"/>
      <c r="C41" s="85"/>
      <c r="D41" s="10" t="s">
        <v>37</v>
      </c>
      <c r="E41" s="33"/>
    </row>
    <row r="42" spans="1:5" s="26" customFormat="1" x14ac:dyDescent="0.35">
      <c r="A42" s="27" t="s">
        <v>29</v>
      </c>
      <c r="B42" s="86"/>
      <c r="C42" s="87"/>
      <c r="D42" s="10" t="s">
        <v>30</v>
      </c>
      <c r="E42" s="31"/>
    </row>
    <row r="43" spans="1:5" s="26" customFormat="1" ht="18.5" x14ac:dyDescent="0.45">
      <c r="A43" s="88" t="s">
        <v>31</v>
      </c>
      <c r="B43" s="72"/>
      <c r="C43" s="72"/>
      <c r="D43" s="72"/>
      <c r="E43" s="73"/>
    </row>
    <row r="44" spans="1:5" s="26" customFormat="1" x14ac:dyDescent="0.35">
      <c r="A44" s="28" t="s">
        <v>36</v>
      </c>
      <c r="B44" s="80" t="s">
        <v>78</v>
      </c>
      <c r="C44" s="81"/>
      <c r="D44" s="12" t="s">
        <v>32</v>
      </c>
      <c r="E44" s="29">
        <v>310030443</v>
      </c>
    </row>
    <row r="45" spans="1:5" s="26" customFormat="1" x14ac:dyDescent="0.35">
      <c r="A45" s="27" t="s">
        <v>28</v>
      </c>
      <c r="B45" s="78" t="s">
        <v>80</v>
      </c>
      <c r="C45" s="78"/>
      <c r="D45" s="78"/>
      <c r="E45" s="79"/>
    </row>
    <row r="46" spans="1:5" s="26" customFormat="1" ht="15" thickBot="1" x14ac:dyDescent="0.4">
      <c r="A46" s="30" t="s">
        <v>29</v>
      </c>
      <c r="B46" s="44" t="s">
        <v>79</v>
      </c>
      <c r="C46" s="45"/>
      <c r="D46" s="45"/>
      <c r="E46" s="46"/>
    </row>
    <row r="47" spans="1:5" ht="15" thickTop="1" x14ac:dyDescent="0.35"/>
  </sheetData>
  <sheetProtection algorithmName="SHA-512" hashValue="vg5PBLRf0VJMiQrBqs2Ofe2grppwKMhTSU+it3RwNriX+K+4EAo2Wj/2Jc1Y2jXdZv5iLdm55s3Ge9CMyCLr+w==" saltValue="XCWztf39MKIs0Ye4rO6YxQ==" spinCount="100000" sheet="1" formatColumns="0" formatRows="0"/>
  <mergeCells count="22">
    <mergeCell ref="B45:E45"/>
    <mergeCell ref="B44:C44"/>
    <mergeCell ref="A39:E39"/>
    <mergeCell ref="B40:C40"/>
    <mergeCell ref="B41:C41"/>
    <mergeCell ref="B42:C42"/>
    <mergeCell ref="A43:E43"/>
    <mergeCell ref="B46:E46"/>
    <mergeCell ref="A6:E6"/>
    <mergeCell ref="A1:E1"/>
    <mergeCell ref="A2:E2"/>
    <mergeCell ref="A3:E3"/>
    <mergeCell ref="D5:E5"/>
    <mergeCell ref="A37:C37"/>
    <mergeCell ref="A38:C38"/>
    <mergeCell ref="A12:E12"/>
    <mergeCell ref="A32:C32"/>
    <mergeCell ref="A9:E9"/>
    <mergeCell ref="A33:E33"/>
    <mergeCell ref="A34:D34"/>
    <mergeCell ref="A35:D35"/>
    <mergeCell ref="A36:D36"/>
  </mergeCells>
  <dataValidations count="2">
    <dataValidation type="list" allowBlank="1" showInputMessage="1" showErrorMessage="1" sqref="D14:D31">
      <formula1>"Yes, "</formula1>
    </dataValidation>
    <dataValidation type="custom" allowBlank="1" showInputMessage="1" showErrorMessage="1" sqref="D8">
      <formula1>IF(SUM(#REF!)=0,TRUE,FALSE)</formula1>
    </dataValidation>
  </dataValidations>
  <pageMargins left="0.7" right="0.7" top="0.75" bottom="0.75" header="0.3" footer="0.3"/>
  <pageSetup scale="92" fitToHeight="0" orientation="portrait" r:id="rId1"/>
  <headerFooter>
    <oddHeader>&amp;CPO# ____________________________&amp;R11/1/2022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29A9E-7B6F-470D-B078-DD1F8CEC7CB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77B6B62-F1F5-44C3-8AA6-2D9E8BEF1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32172F1-C7DC-4343-A285-0DADEFA2F2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2019-06-21T14:41:06Z</cp:lastPrinted>
  <dcterms:created xsi:type="dcterms:W3CDTF">2016-08-11T20:23:26Z</dcterms:created>
  <dcterms:modified xsi:type="dcterms:W3CDTF">2023-03-02T22:36:18Z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