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Gotrea\Desktop\1 - Contracts - Vehicle Order Sheets\6.1.2023 Award - Order Sheets\"/>
    </mc:Choice>
  </mc:AlternateContent>
  <bookViews>
    <workbookView xWindow="-28920" yWindow="-120" windowWidth="29040" windowHeight="15840"/>
  </bookViews>
  <sheets>
    <sheet name="Sheet1" sheetId="1" r:id="rId1"/>
    <sheet name="Sheet2" sheetId="2" r:id="rId2"/>
    <sheet name="Sheet3" sheetId="3"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3" i="1" l="1"/>
  <c r="E43" i="1"/>
  <c r="E39" i="1"/>
  <c r="E59" i="1"/>
  <c r="E12" i="1" l="1"/>
  <c r="E13" i="1"/>
  <c r="E14" i="1"/>
  <c r="E15" i="1"/>
  <c r="E16" i="1"/>
  <c r="E17" i="1"/>
  <c r="E45" i="1" l="1"/>
  <c r="E60" i="1"/>
  <c r="E58" i="1"/>
  <c r="E57" i="1"/>
  <c r="E56" i="1"/>
  <c r="E55" i="1"/>
  <c r="E54" i="1"/>
  <c r="E53" i="1"/>
  <c r="E52" i="1"/>
  <c r="E51" i="1"/>
  <c r="E50" i="1"/>
  <c r="E49" i="1"/>
  <c r="E48" i="1"/>
  <c r="E46" i="1"/>
  <c r="E44" i="1"/>
  <c r="E42" i="1"/>
  <c r="E41" i="1"/>
  <c r="E40" i="1"/>
  <c r="E38" i="1"/>
  <c r="E37" i="1"/>
  <c r="E36" i="1"/>
  <c r="E35" i="1"/>
  <c r="E34" i="1"/>
  <c r="E32" i="1"/>
  <c r="E31" i="1"/>
  <c r="E30" i="1"/>
  <c r="E29" i="1"/>
  <c r="E28" i="1"/>
  <c r="E27" i="1"/>
  <c r="E26" i="1"/>
  <c r="E25" i="1"/>
  <c r="E8" i="1" l="1"/>
  <c r="E11" i="1"/>
  <c r="E61" i="1" l="1"/>
  <c r="E63" i="1" s="1"/>
  <c r="E66" i="1" s="1"/>
  <c r="E67" i="1" s="1"/>
</calcChain>
</file>

<file path=xl/sharedStrings.xml><?xml version="1.0" encoding="utf-8"?>
<sst xmlns="http://schemas.openxmlformats.org/spreadsheetml/2006/main" count="138" uniqueCount="127">
  <si>
    <t>This spreadsheet is not a purchase order</t>
  </si>
  <si>
    <t>Order Sheet Instructions</t>
  </si>
  <si>
    <t xml:space="preserve">1) Only one vehicle configuration may be entered on each Order Sheet.  Use a separate Order Sheet for each different vehicle configuration being ordered.  The listed configurations are the only configurations available.  However, additional configurations may be added to the contract upon request.  To request additional configurations, contact the dealer or OSP.
2) Enter the number of vehicles being ordered in the tan boxes under either Base Vehicle or Optional Configurations. 
3) Under Available Exterior Colors, enter the number of vehicles in the tan boxes to the right of the desired color(s).  Multiple Colors may be ordered on one Order Sheet. 
4) Under Optional Equipment, select "Yes" in the tan box if the option is desired.  Leave blank or select "No" if the option is not desired.  The listed options are the only options available.  However, additional options may be added to the contract upon request.  To request an option be added to the contract, contact the dealer or OSP.
5) The cost per vehicle and total order cost will automatically calculate at the bottom of the Order Sheet.  </t>
  </si>
  <si>
    <t>Contract Line</t>
  </si>
  <si>
    <t>Delivery ARO</t>
  </si>
  <si>
    <t>State Contract Number</t>
  </si>
  <si>
    <t>Vendor</t>
  </si>
  <si>
    <t>Base Vehicle</t>
  </si>
  <si>
    <t>Vehicle Description</t>
  </si>
  <si>
    <t>Order Code</t>
  </si>
  <si>
    <t>Unit Price</t>
  </si>
  <si>
    <t>Quantity</t>
  </si>
  <si>
    <t>Extended Price</t>
  </si>
  <si>
    <t>Optional Configuration</t>
  </si>
  <si>
    <t>Description</t>
  </si>
  <si>
    <t>Available Exterior Colors</t>
  </si>
  <si>
    <t>Optional Equipment</t>
  </si>
  <si>
    <t>Option Description</t>
  </si>
  <si>
    <t>Option Code</t>
  </si>
  <si>
    <t>Option Unit Price</t>
  </si>
  <si>
    <t>Add Option</t>
  </si>
  <si>
    <t>Power Equipment Group (Includes power windows and door locks)</t>
  </si>
  <si>
    <t>Bodies</t>
  </si>
  <si>
    <t>Flat Bed: 108" CA</t>
  </si>
  <si>
    <t>Flat Bed: 120" CA</t>
  </si>
  <si>
    <t>Cost for Each Vehicle Plus Options</t>
  </si>
  <si>
    <t>1 EA</t>
  </si>
  <si>
    <t>Additional Costs</t>
  </si>
  <si>
    <t>0.35% Contract Administrative Fee</t>
  </si>
  <si>
    <t>Total Cost for Each Vehicle</t>
  </si>
  <si>
    <t>Total Cost for All Vehicles</t>
  </si>
  <si>
    <t/>
  </si>
  <si>
    <t>Agency  Information</t>
  </si>
  <si>
    <t>Delivery Point of Contact Name:</t>
  </si>
  <si>
    <t>LPAA Approval No</t>
  </si>
  <si>
    <t>Phone:</t>
  </si>
  <si>
    <t>Requisition No</t>
  </si>
  <si>
    <t>Email:</t>
  </si>
  <si>
    <t>Shopping Cart</t>
  </si>
  <si>
    <t>Vendor Information</t>
  </si>
  <si>
    <t xml:space="preserve">Vendor No. </t>
  </si>
  <si>
    <t>Premier Chrysler Dodge Jeep</t>
  </si>
  <si>
    <t>180-365 Days</t>
  </si>
  <si>
    <t>Courtesy Ford</t>
  </si>
  <si>
    <t>Mike Solomon</t>
  </si>
  <si>
    <t>337-332-2145</t>
  </si>
  <si>
    <t>msolomon@courtesyautomotive.com</t>
  </si>
  <si>
    <t>Ford F-550 Diesel Reg. 
Cab Chassis</t>
  </si>
  <si>
    <t>F5G-660A</t>
  </si>
  <si>
    <t>2WD w/ 6.7L Diesel Engine</t>
  </si>
  <si>
    <t>2WD w/7.3L Gas Engine</t>
  </si>
  <si>
    <t>4WD w/ 6.7L Diesel engine</t>
  </si>
  <si>
    <t>F2H-660A</t>
  </si>
  <si>
    <t xml:space="preserve">84" </t>
  </si>
  <si>
    <t>108"</t>
  </si>
  <si>
    <t>120"</t>
  </si>
  <si>
    <t>DP0L6</t>
  </si>
  <si>
    <t>4WD w/7.3L Gas Engine</t>
  </si>
  <si>
    <t>Warranty Term:  3 yr/36,000 miles bumper-to-bumper and 5yr/60,000 miles powertrain</t>
  </si>
  <si>
    <t>(UM) Agate Black Metallic</t>
  </si>
  <si>
    <t>(UX) Ingot Silver</t>
  </si>
  <si>
    <t>(M7) Carbonized Gray Metallic</t>
  </si>
  <si>
    <t>(PQ) Race Red</t>
  </si>
  <si>
    <t>(HX) Antimatter Blue Metallic</t>
  </si>
  <si>
    <t>(Z1) Oxford White</t>
  </si>
  <si>
    <t>Cloth 40/20/40 Split Bench</t>
  </si>
  <si>
    <t>Trim Type 1</t>
  </si>
  <si>
    <t>All Season BSW Max Traction Tires Six 
(Must Select 4x4)</t>
  </si>
  <si>
    <t>TGK</t>
  </si>
  <si>
    <t>4x4 Electronic Shift-On-The-Fly</t>
  </si>
  <si>
    <t>Fuel Tank, 28.5 Gallon Midship 
(Outside Frame)</t>
  </si>
  <si>
    <t>65M</t>
  </si>
  <si>
    <t>Fuel Tank, Dual Diesel (28.5 &amp; 40 Gal.)
(Outside Frame)</t>
  </si>
  <si>
    <t>65C</t>
  </si>
  <si>
    <t>Skid Plate Package</t>
  </si>
  <si>
    <t>41P</t>
  </si>
  <si>
    <t xml:space="preserve">Cab Steps </t>
  </si>
  <si>
    <t>18B</t>
  </si>
  <si>
    <t>High Capacity Trailer Tow Package</t>
  </si>
  <si>
    <t>Suspension Pkg., Extra Heavy Svc. Front</t>
  </si>
  <si>
    <t>67X</t>
  </si>
  <si>
    <t>Suspension Pkg., Heavy Svc. Front</t>
  </si>
  <si>
    <t>67H</t>
  </si>
  <si>
    <t>Rear veiw camera &amp; prep kit</t>
  </si>
  <si>
    <t>90L</t>
  </si>
  <si>
    <t>Cruise Control</t>
  </si>
  <si>
    <t>Speed Limitation - 75 MPH</t>
  </si>
  <si>
    <t>Daytime Running Lamps</t>
  </si>
  <si>
    <t>Axle, Limited Slip 6.7L</t>
  </si>
  <si>
    <t xml:space="preserve">X4N (4.10 ratio) /X4L(4.30) </t>
  </si>
  <si>
    <t>Axle, Limited Slip 6.8L</t>
  </si>
  <si>
    <t>X8L (4.88 ratio)</t>
  </si>
  <si>
    <t>Service Body: DRW 60" CA</t>
  </si>
  <si>
    <t>6108DJ54</t>
  </si>
  <si>
    <t>Service Body: DRW 60" CA w/ Flip Tops</t>
  </si>
  <si>
    <t>6108DFJ</t>
  </si>
  <si>
    <t>Service Body: DRW 84" CA</t>
  </si>
  <si>
    <t>6132D54J</t>
  </si>
  <si>
    <t>Service Body: DRW 84" CA w/ Flip Tops</t>
  </si>
  <si>
    <t>6132D54FJ</t>
  </si>
  <si>
    <t>Gooseneck Body: DRW 60" CA</t>
  </si>
  <si>
    <t>CM DT-9</t>
  </si>
  <si>
    <t>Flat Bed: DRW 60" CA</t>
  </si>
  <si>
    <t>Gooseneck Body: DRW 84" CA</t>
  </si>
  <si>
    <t>CM DT-11</t>
  </si>
  <si>
    <t>Flat Bed: DRW 84" CA</t>
  </si>
  <si>
    <t>PVMXT-143C</t>
  </si>
  <si>
    <t>PVMXT-163C</t>
  </si>
  <si>
    <t>RUGBY 9'</t>
  </si>
  <si>
    <t>RUGBY 11'</t>
  </si>
  <si>
    <t>Upgrade to 19.5GVWR</t>
  </si>
  <si>
    <t>68M/XL8</t>
  </si>
  <si>
    <t>Dump Body: DRW 60" CA / Knapheide</t>
  </si>
  <si>
    <t>Dump Body: DRW 84" CA / Knapheide</t>
  </si>
  <si>
    <t>Switch &amp; Go System w/14' Dump Body</t>
  </si>
  <si>
    <t>S&amp;G Dump 14'</t>
  </si>
  <si>
    <t>LA DEQ Waste Tire Fee (7 tires X $2.25 each)</t>
  </si>
  <si>
    <t>LA Safety Inspection Sticker - 2 Year</t>
  </si>
  <si>
    <t>Engine Block Heater</t>
  </si>
  <si>
    <t>Spare Tire &amp; Wheel</t>
  </si>
  <si>
    <t>Trailer Brake Controller</t>
  </si>
  <si>
    <t>84" CA 6.7L Diesel</t>
  </si>
  <si>
    <t>108" CA 6.7L Diesel</t>
  </si>
  <si>
    <t>120" CA 6.7L Diesel</t>
  </si>
  <si>
    <t>4WD w/84" CA 6.7L Diesel</t>
  </si>
  <si>
    <t>68M/X8L/X4L</t>
  </si>
  <si>
    <t>19,500 GVWR Package (Includes Limited Slip Rear End (4.88 Gas/4.30 Diesel) Only available with 84" CA or Longer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</si>
</sst>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lt;=9999999]###\-####;\(###\)\ ###\-####"/>
  </numFmts>
  <fonts count="12" x14ac:knownFonts="1">
    <font>
      <sz val="11"/>
      <color theme="1"/>
      <name val="Calibri"/>
      <family val="2"/>
      <scheme val="minor"/>
    </font>
    <font>
      <sz val="11"/>
      <color theme="1"/>
      <name val="Calibri"/>
      <family val="2"/>
      <scheme val="minor"/>
    </font>
    <font>
      <b/>
      <sz val="11"/>
      <color theme="1"/>
      <name val="Calibri"/>
      <family val="2"/>
      <scheme val="minor"/>
    </font>
    <font>
      <b/>
      <u/>
      <sz val="14"/>
      <color rgb="FFFF0000"/>
      <name val="Calibri"/>
      <family val="2"/>
      <scheme val="minor"/>
    </font>
    <font>
      <b/>
      <sz val="16"/>
      <name val="Calibri"/>
      <family val="2"/>
      <scheme val="minor"/>
    </font>
    <font>
      <sz val="11"/>
      <name val="Calibri"/>
      <family val="2"/>
      <scheme val="minor"/>
    </font>
    <font>
      <b/>
      <sz val="14"/>
      <color theme="1"/>
      <name val="Calibri"/>
      <family val="2"/>
      <scheme val="minor"/>
    </font>
    <font>
      <b/>
      <sz val="16"/>
      <color theme="1"/>
      <name val="Calibri"/>
      <family val="2"/>
      <scheme val="minor"/>
    </font>
    <font>
      <b/>
      <sz val="14"/>
      <name val="Calibri"/>
      <family val="2"/>
      <scheme val="minor"/>
    </font>
    <font>
      <sz val="12"/>
      <color theme="1"/>
      <name val="Calibri"/>
      <family val="2"/>
      <scheme val="minor"/>
    </font>
    <font>
      <sz val="14"/>
      <color theme="1"/>
      <name val="Calibri"/>
      <family val="2"/>
      <scheme val="minor"/>
    </font>
    <font>
      <sz val="12"/>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
      <patternFill patternType="solid">
        <fgColor theme="7" tint="0.79998168889431442"/>
        <bgColor indexed="64"/>
      </patternFill>
    </fill>
  </fills>
  <borders count="25">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top style="thin">
        <color indexed="64"/>
      </top>
      <bottom/>
      <diagonal/>
    </border>
  </borders>
  <cellStyleXfs count="2">
    <xf numFmtId="0" fontId="0" fillId="0" borderId="0"/>
    <xf numFmtId="44" fontId="1" fillId="0" borderId="0" applyFont="0" applyFill="0" applyBorder="0" applyAlignment="0" applyProtection="0"/>
  </cellStyleXfs>
  <cellXfs count="89">
    <xf numFmtId="0" fontId="0" fillId="0" borderId="0" xfId="0"/>
    <xf numFmtId="0" fontId="7" fillId="0" borderId="5" xfId="0" applyFont="1" applyBorder="1" applyAlignment="1" applyProtection="1">
      <alignment horizontal="center"/>
      <protection hidden="1"/>
    </xf>
    <xf numFmtId="0" fontId="2" fillId="0" borderId="4" xfId="0" applyFont="1" applyBorder="1" applyProtection="1">
      <protection hidden="1"/>
    </xf>
    <xf numFmtId="0" fontId="2" fillId="0" borderId="5" xfId="0" applyFont="1" applyBorder="1" applyProtection="1">
      <protection hidden="1"/>
    </xf>
    <xf numFmtId="0" fontId="2" fillId="0" borderId="6" xfId="0" applyFont="1" applyBorder="1" applyProtection="1">
      <protection hidden="1"/>
    </xf>
    <xf numFmtId="0" fontId="0" fillId="0" borderId="4" xfId="0" applyBorder="1" applyAlignment="1" applyProtection="1">
      <alignment wrapText="1"/>
      <protection hidden="1"/>
    </xf>
    <xf numFmtId="0" fontId="0" fillId="0" borderId="5" xfId="0" applyBorder="1" applyProtection="1">
      <protection hidden="1"/>
    </xf>
    <xf numFmtId="44" fontId="0" fillId="0" borderId="5" xfId="1" applyFont="1" applyBorder="1" applyProtection="1">
      <protection hidden="1"/>
    </xf>
    <xf numFmtId="44" fontId="0" fillId="0" borderId="6" xfId="0" applyNumberFormat="1" applyBorder="1" applyProtection="1">
      <protection hidden="1"/>
    </xf>
    <xf numFmtId="0" fontId="2" fillId="0" borderId="4" xfId="0" applyFont="1" applyBorder="1" applyAlignment="1" applyProtection="1">
      <alignment wrapText="1"/>
      <protection hidden="1"/>
    </xf>
    <xf numFmtId="44" fontId="0" fillId="0" borderId="6" xfId="0" applyNumberFormat="1" applyBorder="1" applyAlignment="1" applyProtection="1">
      <alignment horizontal="center"/>
      <protection hidden="1"/>
    </xf>
    <xf numFmtId="0" fontId="0" fillId="0" borderId="4" xfId="0" applyBorder="1" applyAlignment="1">
      <alignment horizontal="right"/>
    </xf>
    <xf numFmtId="0" fontId="0" fillId="0" borderId="5" xfId="0" applyBorder="1"/>
    <xf numFmtId="0" fontId="0" fillId="5" borderId="5" xfId="0" applyFill="1" applyBorder="1" applyProtection="1">
      <protection locked="0"/>
    </xf>
    <xf numFmtId="0" fontId="0" fillId="5" borderId="6" xfId="0" applyFill="1" applyBorder="1" applyAlignment="1" applyProtection="1">
      <alignment horizontal="left"/>
      <protection locked="0"/>
    </xf>
    <xf numFmtId="0" fontId="8" fillId="0" borderId="6" xfId="0" applyFont="1" applyBorder="1" applyAlignment="1" applyProtection="1">
      <alignment horizontal="center"/>
      <protection hidden="1"/>
    </xf>
    <xf numFmtId="0" fontId="6" fillId="4" borderId="4" xfId="0" applyFont="1" applyFill="1" applyBorder="1" applyAlignment="1" applyProtection="1">
      <alignment horizontal="center" wrapText="1"/>
      <protection hidden="1"/>
    </xf>
    <xf numFmtId="0" fontId="5" fillId="0" borderId="4" xfId="0" applyFont="1" applyBorder="1" applyAlignment="1" applyProtection="1">
      <alignment wrapText="1"/>
      <protection hidden="1"/>
    </xf>
    <xf numFmtId="0" fontId="5" fillId="0" borderId="5" xfId="0" applyFont="1" applyBorder="1" applyAlignment="1" applyProtection="1">
      <alignment horizontal="center"/>
      <protection hidden="1"/>
    </xf>
    <xf numFmtId="44" fontId="5" fillId="0" borderId="5" xfId="1" applyFont="1" applyBorder="1" applyAlignment="1" applyProtection="1">
      <protection hidden="1"/>
    </xf>
    <xf numFmtId="0" fontId="2" fillId="0" borderId="4" xfId="0" applyFont="1" applyBorder="1" applyAlignment="1">
      <alignment horizontal="right" vertical="top"/>
    </xf>
    <xf numFmtId="0" fontId="2" fillId="0" borderId="6" xfId="0" applyFont="1" applyBorder="1" applyAlignment="1">
      <alignment horizontal="center"/>
    </xf>
    <xf numFmtId="0" fontId="0" fillId="0" borderId="18" xfId="0" applyBorder="1" applyAlignment="1">
      <alignment horizontal="right"/>
    </xf>
    <xf numFmtId="44" fontId="5" fillId="0" borderId="5" xfId="1" applyFont="1" applyFill="1" applyBorder="1" applyAlignment="1" applyProtection="1">
      <protection hidden="1"/>
    </xf>
    <xf numFmtId="0" fontId="6" fillId="0" borderId="5" xfId="0" applyFont="1" applyBorder="1" applyAlignment="1" applyProtection="1">
      <alignment horizontal="center"/>
      <protection hidden="1"/>
    </xf>
    <xf numFmtId="0" fontId="8" fillId="0" borderId="5" xfId="0" applyFont="1" applyBorder="1" applyAlignment="1" applyProtection="1">
      <alignment horizontal="center"/>
      <protection hidden="1"/>
    </xf>
    <xf numFmtId="0" fontId="6" fillId="0" borderId="4" xfId="0" applyFont="1" applyBorder="1" applyAlignment="1" applyProtection="1">
      <alignment horizontal="center"/>
      <protection hidden="1"/>
    </xf>
    <xf numFmtId="0" fontId="10" fillId="0" borderId="0" xfId="0" applyFont="1"/>
    <xf numFmtId="0" fontId="9" fillId="0" borderId="17" xfId="0" applyFont="1" applyBorder="1" applyAlignment="1" applyProtection="1">
      <alignment horizontal="right" wrapText="1"/>
      <protection hidden="1"/>
    </xf>
    <xf numFmtId="0" fontId="11" fillId="5" borderId="17" xfId="0" applyFont="1" applyFill="1" applyBorder="1" applyAlignment="1" applyProtection="1">
      <alignment horizontal="right" wrapText="1"/>
      <protection locked="0"/>
    </xf>
    <xf numFmtId="0" fontId="5" fillId="5" borderId="17" xfId="0" applyFont="1" applyFill="1" applyBorder="1" applyAlignment="1" applyProtection="1">
      <alignment horizontal="center" wrapText="1"/>
      <protection locked="0"/>
    </xf>
    <xf numFmtId="0" fontId="9" fillId="0" borderId="16" xfId="0" applyFont="1" applyBorder="1" applyAlignment="1" applyProtection="1">
      <alignment horizontal="right" wrapText="1"/>
      <protection hidden="1"/>
    </xf>
    <xf numFmtId="0" fontId="5" fillId="5" borderId="5" xfId="0" applyFont="1" applyFill="1" applyBorder="1" applyProtection="1">
      <protection locked="0"/>
    </xf>
    <xf numFmtId="44" fontId="5" fillId="0" borderId="6" xfId="0" applyNumberFormat="1" applyFont="1" applyBorder="1" applyProtection="1">
      <protection hidden="1"/>
    </xf>
    <xf numFmtId="0" fontId="5" fillId="4" borderId="4" xfId="0" applyFont="1" applyFill="1" applyBorder="1" applyAlignment="1" applyProtection="1">
      <alignment wrapText="1"/>
      <protection hidden="1"/>
    </xf>
    <xf numFmtId="0" fontId="5" fillId="4" borderId="5" xfId="0" applyFont="1" applyFill="1" applyBorder="1" applyAlignment="1" applyProtection="1">
      <alignment horizontal="center"/>
      <protection hidden="1"/>
    </xf>
    <xf numFmtId="44" fontId="5" fillId="4" borderId="5" xfId="1" applyFont="1" applyFill="1" applyBorder="1" applyAlignment="1" applyProtection="1">
      <alignment horizontal="right"/>
      <protection hidden="1"/>
    </xf>
    <xf numFmtId="44" fontId="5" fillId="0" borderId="5" xfId="1" applyFont="1" applyBorder="1" applyAlignment="1" applyProtection="1">
      <alignment horizontal="right"/>
      <protection hidden="1"/>
    </xf>
    <xf numFmtId="44" fontId="5" fillId="4" borderId="5" xfId="1" applyFont="1" applyFill="1" applyBorder="1" applyAlignment="1" applyProtection="1">
      <protection hidden="1"/>
    </xf>
    <xf numFmtId="0" fontId="5" fillId="4" borderId="5" xfId="0" applyFont="1" applyFill="1" applyBorder="1" applyAlignment="1" applyProtection="1">
      <alignment horizontal="center" wrapText="1"/>
      <protection hidden="1"/>
    </xf>
    <xf numFmtId="0" fontId="5" fillId="0" borderId="0" xfId="0" applyFont="1"/>
    <xf numFmtId="0" fontId="2" fillId="0" borderId="24" xfId="0" applyFont="1" applyBorder="1" applyAlignment="1">
      <alignment horizontal="left"/>
    </xf>
    <xf numFmtId="0" fontId="0" fillId="0" borderId="4" xfId="0" applyBorder="1" applyAlignment="1" applyProtection="1">
      <alignment horizontal="right"/>
      <protection hidden="1"/>
    </xf>
    <xf numFmtId="0" fontId="0" fillId="0" borderId="5" xfId="0" applyBorder="1" applyAlignment="1" applyProtection="1">
      <alignment horizontal="right"/>
      <protection hidden="1"/>
    </xf>
    <xf numFmtId="0" fontId="3" fillId="2" borderId="1" xfId="0" applyFont="1" applyFill="1" applyBorder="1" applyAlignment="1" applyProtection="1">
      <alignment horizontal="center"/>
      <protection hidden="1"/>
    </xf>
    <xf numFmtId="0" fontId="0" fillId="2" borderId="2" xfId="0" applyFill="1" applyBorder="1" applyAlignment="1" applyProtection="1">
      <alignment horizontal="center"/>
      <protection hidden="1"/>
    </xf>
    <xf numFmtId="0" fontId="0" fillId="2" borderId="3" xfId="0" applyFill="1" applyBorder="1" applyAlignment="1" applyProtection="1">
      <alignment horizontal="center"/>
      <protection hidden="1"/>
    </xf>
    <xf numFmtId="0" fontId="4" fillId="3" borderId="4" xfId="0" applyFont="1" applyFill="1" applyBorder="1" applyAlignment="1" applyProtection="1">
      <alignment horizontal="center"/>
      <protection hidden="1"/>
    </xf>
    <xf numFmtId="0" fontId="4" fillId="3" borderId="5" xfId="0" applyFont="1" applyFill="1" applyBorder="1" applyAlignment="1" applyProtection="1">
      <alignment horizontal="center"/>
      <protection hidden="1"/>
    </xf>
    <xf numFmtId="0" fontId="4" fillId="3" borderId="6" xfId="0" applyFont="1" applyFill="1" applyBorder="1" applyAlignment="1" applyProtection="1">
      <alignment horizontal="center"/>
      <protection hidden="1"/>
    </xf>
    <xf numFmtId="0" fontId="5" fillId="4" borderId="7" xfId="0" applyFont="1" applyFill="1" applyBorder="1" applyAlignment="1" applyProtection="1">
      <alignment horizontal="left" wrapText="1"/>
      <protection hidden="1"/>
    </xf>
    <xf numFmtId="0" fontId="5" fillId="4" borderId="8" xfId="0" applyFont="1" applyFill="1" applyBorder="1" applyAlignment="1" applyProtection="1">
      <alignment horizontal="left" wrapText="1"/>
      <protection hidden="1"/>
    </xf>
    <xf numFmtId="0" fontId="5" fillId="4" borderId="9" xfId="0" applyFont="1" applyFill="1" applyBorder="1" applyAlignment="1" applyProtection="1">
      <alignment horizontal="left" wrapText="1"/>
      <protection hidden="1"/>
    </xf>
    <xf numFmtId="0" fontId="6" fillId="4" borderId="5" xfId="0" applyFont="1" applyFill="1" applyBorder="1" applyAlignment="1" applyProtection="1">
      <alignment horizontal="center"/>
      <protection hidden="1"/>
    </xf>
    <xf numFmtId="0" fontId="10" fillId="4" borderId="6" xfId="0" applyFont="1" applyFill="1" applyBorder="1" applyAlignment="1" applyProtection="1">
      <alignment horizontal="center"/>
      <protection hidden="1"/>
    </xf>
    <xf numFmtId="0" fontId="7" fillId="3" borderId="10" xfId="0" applyFont="1" applyFill="1" applyBorder="1" applyAlignment="1" applyProtection="1">
      <alignment horizontal="center"/>
      <protection hidden="1"/>
    </xf>
    <xf numFmtId="0" fontId="7" fillId="3" borderId="11" xfId="0" applyFont="1" applyFill="1" applyBorder="1" applyAlignment="1" applyProtection="1">
      <alignment horizontal="center"/>
      <protection hidden="1"/>
    </xf>
    <xf numFmtId="0" fontId="7" fillId="3" borderId="12" xfId="0" applyFont="1" applyFill="1" applyBorder="1" applyAlignment="1" applyProtection="1">
      <alignment horizontal="center"/>
      <protection hidden="1"/>
    </xf>
    <xf numFmtId="0" fontId="6" fillId="3" borderId="13" xfId="0" applyFont="1" applyFill="1" applyBorder="1" applyAlignment="1" applyProtection="1">
      <alignment horizontal="center" wrapText="1"/>
      <protection hidden="1"/>
    </xf>
    <xf numFmtId="0" fontId="6" fillId="3" borderId="14" xfId="0" applyFont="1" applyFill="1" applyBorder="1" applyAlignment="1" applyProtection="1">
      <alignment horizontal="center" wrapText="1"/>
      <protection hidden="1"/>
    </xf>
    <xf numFmtId="0" fontId="6" fillId="3" borderId="15" xfId="0" applyFont="1" applyFill="1" applyBorder="1" applyAlignment="1" applyProtection="1">
      <alignment horizontal="center" wrapText="1"/>
      <protection hidden="1"/>
    </xf>
    <xf numFmtId="0" fontId="6" fillId="3" borderId="13" xfId="0" applyFont="1" applyFill="1" applyBorder="1" applyAlignment="1" applyProtection="1">
      <alignment horizontal="center"/>
      <protection hidden="1"/>
    </xf>
    <xf numFmtId="0" fontId="6" fillId="3" borderId="14" xfId="0" applyFont="1" applyFill="1" applyBorder="1" applyAlignment="1" applyProtection="1">
      <alignment horizontal="center"/>
      <protection hidden="1"/>
    </xf>
    <xf numFmtId="0" fontId="6" fillId="3" borderId="15" xfId="0" applyFont="1" applyFill="1" applyBorder="1" applyAlignment="1" applyProtection="1">
      <alignment horizontal="center"/>
      <protection hidden="1"/>
    </xf>
    <xf numFmtId="0" fontId="0" fillId="0" borderId="4" xfId="0" applyBorder="1" applyAlignment="1" applyProtection="1">
      <alignment horizontal="center"/>
      <protection hidden="1"/>
    </xf>
    <xf numFmtId="0" fontId="0" fillId="0" borderId="5" xfId="0" applyBorder="1" applyAlignment="1" applyProtection="1">
      <alignment horizontal="center"/>
      <protection hidden="1"/>
    </xf>
    <xf numFmtId="0" fontId="6" fillId="3" borderId="4" xfId="0" applyFont="1" applyFill="1" applyBorder="1" applyAlignment="1" applyProtection="1">
      <alignment horizontal="center"/>
      <protection hidden="1"/>
    </xf>
    <xf numFmtId="0" fontId="6" fillId="3" borderId="5" xfId="0" applyFont="1" applyFill="1" applyBorder="1" applyAlignment="1" applyProtection="1">
      <alignment horizontal="center"/>
      <protection hidden="1"/>
    </xf>
    <xf numFmtId="0" fontId="6" fillId="3" borderId="6" xfId="0" applyFont="1" applyFill="1" applyBorder="1" applyAlignment="1" applyProtection="1">
      <alignment horizontal="center"/>
      <protection hidden="1"/>
    </xf>
    <xf numFmtId="44" fontId="0" fillId="0" borderId="13" xfId="0" applyNumberFormat="1" applyBorder="1" applyAlignment="1" applyProtection="1">
      <alignment horizontal="center"/>
      <protection hidden="1"/>
    </xf>
    <xf numFmtId="44" fontId="0" fillId="0" borderId="14" xfId="0" applyNumberFormat="1" applyBorder="1" applyAlignment="1" applyProtection="1">
      <alignment horizontal="center"/>
      <protection hidden="1"/>
    </xf>
    <xf numFmtId="44" fontId="0" fillId="0" borderId="15" xfId="0" applyNumberFormat="1" applyBorder="1" applyAlignment="1" applyProtection="1">
      <alignment horizontal="center"/>
      <protection hidden="1"/>
    </xf>
    <xf numFmtId="0" fontId="8" fillId="3" borderId="13" xfId="0" applyFont="1" applyFill="1" applyBorder="1" applyAlignment="1" applyProtection="1">
      <alignment horizontal="center" wrapText="1"/>
      <protection hidden="1"/>
    </xf>
    <xf numFmtId="0" fontId="8" fillId="3" borderId="14" xfId="0" applyFont="1" applyFill="1" applyBorder="1" applyAlignment="1" applyProtection="1">
      <alignment horizontal="center" wrapText="1"/>
      <protection hidden="1"/>
    </xf>
    <xf numFmtId="0" fontId="8" fillId="3" borderId="15" xfId="0" applyFont="1" applyFill="1" applyBorder="1" applyAlignment="1" applyProtection="1">
      <alignment horizontal="center" wrapText="1"/>
      <protection hidden="1"/>
    </xf>
    <xf numFmtId="0" fontId="8" fillId="3" borderId="13" xfId="0" applyFont="1" applyFill="1" applyBorder="1" applyAlignment="1" applyProtection="1">
      <alignment horizontal="center"/>
      <protection hidden="1"/>
    </xf>
    <xf numFmtId="0" fontId="8" fillId="3" borderId="14" xfId="0" applyFont="1" applyFill="1" applyBorder="1" applyAlignment="1" applyProtection="1">
      <alignment horizontal="center"/>
      <protection hidden="1"/>
    </xf>
    <xf numFmtId="0" fontId="8" fillId="3" borderId="15" xfId="0" applyFont="1" applyFill="1" applyBorder="1" applyAlignment="1" applyProtection="1">
      <alignment horizontal="center"/>
      <protection hidden="1"/>
    </xf>
    <xf numFmtId="0" fontId="0" fillId="0" borderId="21" xfId="0" applyBorder="1" applyAlignment="1">
      <alignment horizontal="left"/>
    </xf>
    <xf numFmtId="0" fontId="0" fillId="0" borderId="22" xfId="0" applyBorder="1" applyAlignment="1">
      <alignment horizontal="left"/>
    </xf>
    <xf numFmtId="0" fontId="0" fillId="0" borderId="23" xfId="0" applyBorder="1" applyAlignment="1">
      <alignment horizontal="left"/>
    </xf>
    <xf numFmtId="0" fontId="0" fillId="5" borderId="5" xfId="0" applyFill="1" applyBorder="1" applyAlignment="1" applyProtection="1">
      <alignment horizontal="center" wrapText="1"/>
      <protection locked="0"/>
    </xf>
    <xf numFmtId="0" fontId="0" fillId="0" borderId="19" xfId="0" applyBorder="1" applyAlignment="1">
      <alignment horizontal="left"/>
    </xf>
    <xf numFmtId="0" fontId="0" fillId="0" borderId="20" xfId="0" applyBorder="1" applyAlignment="1">
      <alignment horizontal="left"/>
    </xf>
    <xf numFmtId="164" fontId="0" fillId="0" borderId="19" xfId="0" applyNumberFormat="1" applyBorder="1" applyAlignment="1">
      <alignment horizontal="left"/>
    </xf>
    <xf numFmtId="164" fontId="0" fillId="0" borderId="14" xfId="0" applyNumberFormat="1" applyBorder="1" applyAlignment="1">
      <alignment horizontal="left"/>
    </xf>
    <xf numFmtId="164" fontId="0" fillId="0" borderId="15" xfId="0" applyNumberFormat="1" applyBorder="1" applyAlignment="1">
      <alignment horizontal="left"/>
    </xf>
    <xf numFmtId="0" fontId="9" fillId="0" borderId="19" xfId="0" applyFont="1" applyBorder="1" applyAlignment="1" applyProtection="1">
      <alignment horizontal="center" wrapText="1"/>
      <protection hidden="1"/>
    </xf>
    <xf numFmtId="0" fontId="9" fillId="0" borderId="20" xfId="0" applyFont="1" applyBorder="1" applyAlignment="1" applyProtection="1">
      <alignment horizontal="center" wrapText="1"/>
      <protection hidden="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6"/>
  <sheetViews>
    <sheetView tabSelected="1" view="pageLayout" zoomScaleNormal="100" workbookViewId="0">
      <selection activeCell="A15" sqref="A15"/>
    </sheetView>
  </sheetViews>
  <sheetFormatPr defaultRowHeight="14.5" x14ac:dyDescent="0.35"/>
  <cols>
    <col min="1" max="1" width="33.7265625" customWidth="1"/>
    <col min="2" max="2" width="14.26953125" customWidth="1"/>
    <col min="3" max="3" width="16.7265625" customWidth="1"/>
    <col min="4" max="4" width="17.26953125" bestFit="1" customWidth="1"/>
    <col min="5" max="5" width="16.7265625" customWidth="1"/>
  </cols>
  <sheetData>
    <row r="1" spans="1:5" ht="27.25" customHeight="1" thickTop="1" x14ac:dyDescent="0.45">
      <c r="A1" s="44" t="s">
        <v>0</v>
      </c>
      <c r="B1" s="45"/>
      <c r="C1" s="45"/>
      <c r="D1" s="45"/>
      <c r="E1" s="46"/>
    </row>
    <row r="2" spans="1:5" ht="21" x14ac:dyDescent="0.5">
      <c r="A2" s="47" t="s">
        <v>1</v>
      </c>
      <c r="B2" s="48"/>
      <c r="C2" s="48"/>
      <c r="D2" s="48"/>
      <c r="E2" s="49"/>
    </row>
    <row r="3" spans="1:5" ht="173.5" customHeight="1" x14ac:dyDescent="0.35">
      <c r="A3" s="50" t="s">
        <v>2</v>
      </c>
      <c r="B3" s="51"/>
      <c r="C3" s="51"/>
      <c r="D3" s="51"/>
      <c r="E3" s="52"/>
    </row>
    <row r="4" spans="1:5" ht="37.5" x14ac:dyDescent="0.5">
      <c r="A4" s="16" t="s">
        <v>47</v>
      </c>
      <c r="B4" s="24" t="s">
        <v>3</v>
      </c>
      <c r="C4" s="1">
        <v>89</v>
      </c>
      <c r="D4" s="25" t="s">
        <v>4</v>
      </c>
      <c r="E4" s="15" t="s">
        <v>42</v>
      </c>
    </row>
    <row r="5" spans="1:5" s="27" customFormat="1" ht="18.5" x14ac:dyDescent="0.45">
      <c r="A5" s="26" t="s">
        <v>5</v>
      </c>
      <c r="B5" s="24">
        <v>4400023793</v>
      </c>
      <c r="C5" s="24" t="s">
        <v>6</v>
      </c>
      <c r="D5" s="53" t="s">
        <v>43</v>
      </c>
      <c r="E5" s="54"/>
    </row>
    <row r="6" spans="1:5" ht="21" x14ac:dyDescent="0.5">
      <c r="A6" s="55" t="s">
        <v>7</v>
      </c>
      <c r="B6" s="56"/>
      <c r="C6" s="56"/>
      <c r="D6" s="56"/>
      <c r="E6" s="57"/>
    </row>
    <row r="7" spans="1:5" x14ac:dyDescent="0.35">
      <c r="A7" s="2" t="s">
        <v>8</v>
      </c>
      <c r="B7" s="3" t="s">
        <v>9</v>
      </c>
      <c r="C7" s="3" t="s">
        <v>10</v>
      </c>
      <c r="D7" s="3" t="s">
        <v>11</v>
      </c>
      <c r="E7" s="4" t="s">
        <v>12</v>
      </c>
    </row>
    <row r="8" spans="1:5" x14ac:dyDescent="0.35">
      <c r="A8" s="5" t="s">
        <v>49</v>
      </c>
      <c r="B8" s="6" t="s">
        <v>48</v>
      </c>
      <c r="C8" s="7">
        <v>60163</v>
      </c>
      <c r="D8" s="13"/>
      <c r="E8" s="8">
        <f>$C8*D8</f>
        <v>0</v>
      </c>
    </row>
    <row r="9" spans="1:5" ht="18.5" x14ac:dyDescent="0.45">
      <c r="A9" s="58" t="s">
        <v>13</v>
      </c>
      <c r="B9" s="59"/>
      <c r="C9" s="59"/>
      <c r="D9" s="59"/>
      <c r="E9" s="60"/>
    </row>
    <row r="10" spans="1:5" x14ac:dyDescent="0.35">
      <c r="A10" s="9" t="s">
        <v>14</v>
      </c>
      <c r="B10" s="3" t="s">
        <v>9</v>
      </c>
      <c r="C10" s="3" t="s">
        <v>10</v>
      </c>
      <c r="D10" s="41" t="s">
        <v>11</v>
      </c>
      <c r="E10" s="4" t="s">
        <v>12</v>
      </c>
    </row>
    <row r="11" spans="1:5" x14ac:dyDescent="0.35">
      <c r="A11" s="5" t="s">
        <v>50</v>
      </c>
      <c r="B11" s="6" t="s">
        <v>48</v>
      </c>
      <c r="C11" s="7">
        <v>53717</v>
      </c>
      <c r="D11" s="13"/>
      <c r="E11" s="8">
        <f t="shared" ref="E11:E17" si="0">$C11*D11</f>
        <v>0</v>
      </c>
    </row>
    <row r="12" spans="1:5" x14ac:dyDescent="0.35">
      <c r="A12" s="5" t="s">
        <v>51</v>
      </c>
      <c r="B12" s="6" t="s">
        <v>52</v>
      </c>
      <c r="C12" s="7">
        <v>62923</v>
      </c>
      <c r="D12" s="13"/>
      <c r="E12" s="8">
        <f t="shared" si="0"/>
        <v>0</v>
      </c>
    </row>
    <row r="13" spans="1:5" x14ac:dyDescent="0.35">
      <c r="A13" s="5" t="s">
        <v>121</v>
      </c>
      <c r="B13" s="6" t="s">
        <v>53</v>
      </c>
      <c r="C13" s="7">
        <v>60334</v>
      </c>
      <c r="D13" s="13"/>
      <c r="E13" s="8">
        <f t="shared" si="0"/>
        <v>0</v>
      </c>
    </row>
    <row r="14" spans="1:5" x14ac:dyDescent="0.35">
      <c r="A14" s="5" t="s">
        <v>122</v>
      </c>
      <c r="B14" s="6" t="s">
        <v>54</v>
      </c>
      <c r="C14" s="7">
        <v>60495</v>
      </c>
      <c r="D14" s="13"/>
      <c r="E14" s="8">
        <f t="shared" si="0"/>
        <v>0</v>
      </c>
    </row>
    <row r="15" spans="1:5" x14ac:dyDescent="0.35">
      <c r="A15" s="5" t="s">
        <v>123</v>
      </c>
      <c r="B15" s="6" t="s">
        <v>55</v>
      </c>
      <c r="C15" s="7">
        <v>60661</v>
      </c>
      <c r="D15" s="13"/>
      <c r="E15" s="8">
        <f t="shared" si="0"/>
        <v>0</v>
      </c>
    </row>
    <row r="16" spans="1:5" x14ac:dyDescent="0.35">
      <c r="A16" s="5" t="s">
        <v>124</v>
      </c>
      <c r="B16" s="6" t="s">
        <v>56</v>
      </c>
      <c r="C16" s="7">
        <v>63094</v>
      </c>
      <c r="D16" s="13"/>
      <c r="E16" s="8">
        <f t="shared" si="0"/>
        <v>0</v>
      </c>
    </row>
    <row r="17" spans="1:5" x14ac:dyDescent="0.35">
      <c r="A17" s="5" t="s">
        <v>57</v>
      </c>
      <c r="B17" s="6"/>
      <c r="C17" s="7">
        <v>56477</v>
      </c>
      <c r="D17" s="13"/>
      <c r="E17" s="8">
        <f t="shared" si="0"/>
        <v>0</v>
      </c>
    </row>
    <row r="18" spans="1:5" x14ac:dyDescent="0.35">
      <c r="A18" s="69" t="s">
        <v>58</v>
      </c>
      <c r="B18" s="70"/>
      <c r="C18" s="70"/>
      <c r="D18" s="70"/>
      <c r="E18" s="71"/>
    </row>
    <row r="19" spans="1:5" ht="18.5" x14ac:dyDescent="0.45">
      <c r="A19" s="72" t="s">
        <v>15</v>
      </c>
      <c r="B19" s="73"/>
      <c r="C19" s="73"/>
      <c r="D19" s="73"/>
      <c r="E19" s="74"/>
    </row>
    <row r="20" spans="1:5" ht="15.5" x14ac:dyDescent="0.35">
      <c r="A20" s="28" t="s">
        <v>59</v>
      </c>
      <c r="B20" s="29"/>
      <c r="C20" s="87" t="s">
        <v>60</v>
      </c>
      <c r="D20" s="88"/>
      <c r="E20" s="30"/>
    </row>
    <row r="21" spans="1:5" ht="15.5" x14ac:dyDescent="0.35">
      <c r="A21" s="31" t="s">
        <v>61</v>
      </c>
      <c r="B21" s="29"/>
      <c r="C21" s="87" t="s">
        <v>62</v>
      </c>
      <c r="D21" s="88"/>
      <c r="E21" s="30"/>
    </row>
    <row r="22" spans="1:5" ht="13.75" customHeight="1" x14ac:dyDescent="0.35">
      <c r="A22" s="31" t="s">
        <v>63</v>
      </c>
      <c r="B22" s="29"/>
      <c r="C22" s="87" t="s">
        <v>64</v>
      </c>
      <c r="D22" s="88"/>
      <c r="E22" s="30"/>
    </row>
    <row r="23" spans="1:5" ht="18.5" x14ac:dyDescent="0.45">
      <c r="A23" s="61" t="s">
        <v>16</v>
      </c>
      <c r="B23" s="62"/>
      <c r="C23" s="62"/>
      <c r="D23" s="62"/>
      <c r="E23" s="63"/>
    </row>
    <row r="24" spans="1:5" x14ac:dyDescent="0.35">
      <c r="A24" s="2" t="s">
        <v>17</v>
      </c>
      <c r="B24" s="3" t="s">
        <v>18</v>
      </c>
      <c r="C24" s="3" t="s">
        <v>19</v>
      </c>
      <c r="D24" s="3" t="s">
        <v>20</v>
      </c>
      <c r="E24" s="4" t="s">
        <v>12</v>
      </c>
    </row>
    <row r="25" spans="1:5" x14ac:dyDescent="0.35">
      <c r="A25" s="17" t="s">
        <v>65</v>
      </c>
      <c r="B25" s="18" t="s">
        <v>66</v>
      </c>
      <c r="C25" s="19">
        <v>91</v>
      </c>
      <c r="D25" s="32"/>
      <c r="E25" s="33">
        <f>IF(D25="Yes",$C25*SUM($D$8:$D$16),0)</f>
        <v>0</v>
      </c>
    </row>
    <row r="26" spans="1:5" ht="29" x14ac:dyDescent="0.35">
      <c r="A26" s="17" t="s">
        <v>67</v>
      </c>
      <c r="B26" s="18" t="s">
        <v>68</v>
      </c>
      <c r="C26" s="23">
        <v>195</v>
      </c>
      <c r="D26" s="32"/>
      <c r="E26" s="33">
        <f t="shared" ref="E26:E46" si="1">IF(D26="Yes",$C26*SUM($D$8:$D$16),0)</f>
        <v>0</v>
      </c>
    </row>
    <row r="27" spans="1:5" x14ac:dyDescent="0.35">
      <c r="A27" s="34" t="s">
        <v>69</v>
      </c>
      <c r="B27" s="35">
        <v>213</v>
      </c>
      <c r="C27" s="36">
        <v>0</v>
      </c>
      <c r="D27" s="32"/>
      <c r="E27" s="33">
        <f t="shared" si="1"/>
        <v>0</v>
      </c>
    </row>
    <row r="28" spans="1:5" ht="29" x14ac:dyDescent="0.35">
      <c r="A28" s="17" t="s">
        <v>70</v>
      </c>
      <c r="B28" s="18" t="s">
        <v>71</v>
      </c>
      <c r="C28" s="19">
        <v>114</v>
      </c>
      <c r="D28" s="32"/>
      <c r="E28" s="33">
        <f t="shared" si="1"/>
        <v>0</v>
      </c>
    </row>
    <row r="29" spans="1:5" ht="29" x14ac:dyDescent="0.35">
      <c r="A29" s="17" t="s">
        <v>72</v>
      </c>
      <c r="B29" s="18" t="s">
        <v>73</v>
      </c>
      <c r="C29" s="19">
        <v>569</v>
      </c>
      <c r="D29" s="32"/>
      <c r="E29" s="33">
        <f t="shared" si="1"/>
        <v>0</v>
      </c>
    </row>
    <row r="30" spans="1:5" x14ac:dyDescent="0.35">
      <c r="A30" s="17" t="s">
        <v>74</v>
      </c>
      <c r="B30" s="18" t="s">
        <v>75</v>
      </c>
      <c r="C30" s="19">
        <v>92</v>
      </c>
      <c r="D30" s="32"/>
      <c r="E30" s="33">
        <f t="shared" si="1"/>
        <v>0</v>
      </c>
    </row>
    <row r="31" spans="1:5" ht="45.5" customHeight="1" x14ac:dyDescent="0.35">
      <c r="A31" s="17" t="s">
        <v>126</v>
      </c>
      <c r="B31" s="18" t="s">
        <v>125</v>
      </c>
      <c r="C31" s="37">
        <v>1411</v>
      </c>
      <c r="D31" s="32"/>
      <c r="E31" s="33">
        <f t="shared" si="1"/>
        <v>0</v>
      </c>
    </row>
    <row r="32" spans="1:5" x14ac:dyDescent="0.35">
      <c r="A32" s="17" t="s">
        <v>76</v>
      </c>
      <c r="B32" s="18" t="s">
        <v>77</v>
      </c>
      <c r="C32" s="19">
        <v>291</v>
      </c>
      <c r="D32" s="32"/>
      <c r="E32" s="33">
        <f t="shared" si="1"/>
        <v>0</v>
      </c>
    </row>
    <row r="33" spans="1:5" x14ac:dyDescent="0.35">
      <c r="A33" s="17" t="s">
        <v>120</v>
      </c>
      <c r="B33" s="18"/>
      <c r="C33" s="19">
        <v>0</v>
      </c>
      <c r="D33" s="32"/>
      <c r="E33" s="33">
        <f t="shared" si="1"/>
        <v>0</v>
      </c>
    </row>
    <row r="34" spans="1:5" x14ac:dyDescent="0.35">
      <c r="A34" s="34" t="s">
        <v>78</v>
      </c>
      <c r="B34" s="35">
        <v>535</v>
      </c>
      <c r="C34" s="38">
        <v>528</v>
      </c>
      <c r="D34" s="32"/>
      <c r="E34" s="33">
        <f t="shared" si="1"/>
        <v>0</v>
      </c>
    </row>
    <row r="35" spans="1:5" ht="13.75" customHeight="1" x14ac:dyDescent="0.35">
      <c r="A35" s="17" t="s">
        <v>79</v>
      </c>
      <c r="B35" s="18" t="s">
        <v>80</v>
      </c>
      <c r="C35" s="19">
        <v>115</v>
      </c>
      <c r="D35" s="32"/>
      <c r="E35" s="33">
        <f t="shared" si="1"/>
        <v>0</v>
      </c>
    </row>
    <row r="36" spans="1:5" x14ac:dyDescent="0.35">
      <c r="A36" s="17" t="s">
        <v>81</v>
      </c>
      <c r="B36" s="18" t="s">
        <v>82</v>
      </c>
      <c r="C36" s="19">
        <v>115</v>
      </c>
      <c r="D36" s="32"/>
      <c r="E36" s="33">
        <f t="shared" si="1"/>
        <v>0</v>
      </c>
    </row>
    <row r="37" spans="1:5" x14ac:dyDescent="0.35">
      <c r="A37" s="17" t="s">
        <v>83</v>
      </c>
      <c r="B37" s="18">
        <v>872</v>
      </c>
      <c r="C37" s="19">
        <v>377</v>
      </c>
      <c r="D37" s="32"/>
      <c r="E37" s="33">
        <f t="shared" si="1"/>
        <v>0</v>
      </c>
    </row>
    <row r="38" spans="1:5" ht="29" x14ac:dyDescent="0.35">
      <c r="A38" s="17" t="s">
        <v>21</v>
      </c>
      <c r="B38" s="18" t="s">
        <v>84</v>
      </c>
      <c r="C38" s="37">
        <v>0</v>
      </c>
      <c r="D38" s="32"/>
      <c r="E38" s="33">
        <f t="shared" si="1"/>
        <v>0</v>
      </c>
    </row>
    <row r="39" spans="1:5" x14ac:dyDescent="0.35">
      <c r="A39" s="17" t="s">
        <v>118</v>
      </c>
      <c r="B39" s="18"/>
      <c r="C39" s="37">
        <v>91</v>
      </c>
      <c r="D39" s="32"/>
      <c r="E39" s="33">
        <f t="shared" si="1"/>
        <v>0</v>
      </c>
    </row>
    <row r="40" spans="1:5" x14ac:dyDescent="0.35">
      <c r="A40" s="17" t="s">
        <v>85</v>
      </c>
      <c r="B40" s="18">
        <v>525</v>
      </c>
      <c r="C40" s="37">
        <v>0</v>
      </c>
      <c r="D40" s="32"/>
      <c r="E40" s="33">
        <f t="shared" si="1"/>
        <v>0</v>
      </c>
    </row>
    <row r="41" spans="1:5" x14ac:dyDescent="0.35">
      <c r="A41" s="17" t="s">
        <v>86</v>
      </c>
      <c r="B41" s="18">
        <v>927</v>
      </c>
      <c r="C41" s="19">
        <v>73</v>
      </c>
      <c r="D41" s="32"/>
      <c r="E41" s="33">
        <f t="shared" si="1"/>
        <v>0</v>
      </c>
    </row>
    <row r="42" spans="1:5" x14ac:dyDescent="0.35">
      <c r="A42" s="17" t="s">
        <v>87</v>
      </c>
      <c r="B42" s="18">
        <v>942</v>
      </c>
      <c r="C42" s="37">
        <v>0</v>
      </c>
      <c r="D42" s="32"/>
      <c r="E42" s="33">
        <f t="shared" si="1"/>
        <v>0</v>
      </c>
    </row>
    <row r="43" spans="1:5" x14ac:dyDescent="0.35">
      <c r="A43" s="17" t="s">
        <v>119</v>
      </c>
      <c r="B43" s="18"/>
      <c r="C43" s="37">
        <v>319</v>
      </c>
      <c r="D43" s="32"/>
      <c r="E43" s="33">
        <f t="shared" si="1"/>
        <v>0</v>
      </c>
    </row>
    <row r="44" spans="1:5" ht="30.75" customHeight="1" x14ac:dyDescent="0.35">
      <c r="A44" s="34" t="s">
        <v>88</v>
      </c>
      <c r="B44" s="39" t="s">
        <v>89</v>
      </c>
      <c r="C44" s="38">
        <v>360</v>
      </c>
      <c r="D44" s="32"/>
      <c r="E44" s="33">
        <f t="shared" si="1"/>
        <v>0</v>
      </c>
    </row>
    <row r="45" spans="1:5" x14ac:dyDescent="0.35">
      <c r="A45" s="34" t="s">
        <v>90</v>
      </c>
      <c r="B45" s="39" t="s">
        <v>91</v>
      </c>
      <c r="C45" s="38">
        <v>360</v>
      </c>
      <c r="D45" s="32"/>
      <c r="E45" s="33">
        <f t="shared" si="1"/>
        <v>0</v>
      </c>
    </row>
    <row r="46" spans="1:5" x14ac:dyDescent="0.35">
      <c r="A46" s="34" t="s">
        <v>110</v>
      </c>
      <c r="B46" s="39" t="s">
        <v>111</v>
      </c>
      <c r="C46" s="38">
        <v>1051</v>
      </c>
      <c r="D46" s="32"/>
      <c r="E46" s="33">
        <f t="shared" si="1"/>
        <v>0</v>
      </c>
    </row>
    <row r="47" spans="1:5" s="40" customFormat="1" ht="18.5" x14ac:dyDescent="0.45">
      <c r="A47" s="75" t="s">
        <v>22</v>
      </c>
      <c r="B47" s="76"/>
      <c r="C47" s="76"/>
      <c r="D47" s="76"/>
      <c r="E47" s="77"/>
    </row>
    <row r="48" spans="1:5" s="40" customFormat="1" x14ac:dyDescent="0.35">
      <c r="A48" s="17" t="s">
        <v>92</v>
      </c>
      <c r="B48" s="18" t="s">
        <v>93</v>
      </c>
      <c r="C48" s="19">
        <v>10995</v>
      </c>
      <c r="D48" s="32"/>
      <c r="E48" s="33">
        <f t="shared" ref="E48:E60" si="2">IF(D48="Yes",$C48*SUM($D$8:$D$19),0)</f>
        <v>0</v>
      </c>
    </row>
    <row r="49" spans="1:5" s="40" customFormat="1" x14ac:dyDescent="0.35">
      <c r="A49" s="34" t="s">
        <v>94</v>
      </c>
      <c r="B49" s="35" t="s">
        <v>95</v>
      </c>
      <c r="C49" s="38">
        <v>13778</v>
      </c>
      <c r="D49" s="32"/>
      <c r="E49" s="33">
        <f t="shared" si="2"/>
        <v>0</v>
      </c>
    </row>
    <row r="50" spans="1:5" s="40" customFormat="1" x14ac:dyDescent="0.35">
      <c r="A50" s="34" t="s">
        <v>96</v>
      </c>
      <c r="B50" s="35" t="s">
        <v>97</v>
      </c>
      <c r="C50" s="38">
        <v>14189</v>
      </c>
      <c r="D50" s="32"/>
      <c r="E50" s="33">
        <f t="shared" si="2"/>
        <v>0</v>
      </c>
    </row>
    <row r="51" spans="1:5" s="40" customFormat="1" x14ac:dyDescent="0.35">
      <c r="A51" s="34" t="s">
        <v>98</v>
      </c>
      <c r="B51" s="35" t="s">
        <v>99</v>
      </c>
      <c r="C51" s="38">
        <v>16972</v>
      </c>
      <c r="D51" s="32"/>
      <c r="E51" s="33">
        <f t="shared" si="2"/>
        <v>0</v>
      </c>
    </row>
    <row r="52" spans="1:5" s="40" customFormat="1" x14ac:dyDescent="0.35">
      <c r="A52" s="34" t="s">
        <v>100</v>
      </c>
      <c r="B52" s="35" t="s">
        <v>101</v>
      </c>
      <c r="C52" s="38">
        <v>6518</v>
      </c>
      <c r="D52" s="32"/>
      <c r="E52" s="33">
        <f t="shared" si="2"/>
        <v>0</v>
      </c>
    </row>
    <row r="53" spans="1:5" s="40" customFormat="1" x14ac:dyDescent="0.35">
      <c r="A53" s="34" t="s">
        <v>102</v>
      </c>
      <c r="B53" s="35" t="s">
        <v>101</v>
      </c>
      <c r="C53" s="38">
        <v>6148</v>
      </c>
      <c r="D53" s="32"/>
      <c r="E53" s="33">
        <f t="shared" si="2"/>
        <v>0</v>
      </c>
    </row>
    <row r="54" spans="1:5" s="40" customFormat="1" x14ac:dyDescent="0.35">
      <c r="A54" s="34" t="s">
        <v>103</v>
      </c>
      <c r="B54" s="35" t="s">
        <v>104</v>
      </c>
      <c r="C54" s="38">
        <v>6817</v>
      </c>
      <c r="D54" s="32"/>
      <c r="E54" s="33">
        <f t="shared" si="2"/>
        <v>0</v>
      </c>
    </row>
    <row r="55" spans="1:5" s="40" customFormat="1" x14ac:dyDescent="0.35">
      <c r="A55" s="34" t="s">
        <v>105</v>
      </c>
      <c r="B55" s="35" t="s">
        <v>104</v>
      </c>
      <c r="C55" s="38">
        <v>6849</v>
      </c>
      <c r="D55" s="32"/>
      <c r="E55" s="33">
        <f t="shared" si="2"/>
        <v>0</v>
      </c>
    </row>
    <row r="56" spans="1:5" s="40" customFormat="1" x14ac:dyDescent="0.35">
      <c r="A56" s="34" t="s">
        <v>23</v>
      </c>
      <c r="B56" s="35" t="s">
        <v>106</v>
      </c>
      <c r="C56" s="38">
        <v>9829</v>
      </c>
      <c r="D56" s="32"/>
      <c r="E56" s="33">
        <f t="shared" si="2"/>
        <v>0</v>
      </c>
    </row>
    <row r="57" spans="1:5" s="40" customFormat="1" x14ac:dyDescent="0.35">
      <c r="A57" s="34" t="s">
        <v>24</v>
      </c>
      <c r="B57" s="35" t="s">
        <v>107</v>
      </c>
      <c r="C57" s="38">
        <v>10192</v>
      </c>
      <c r="D57" s="32"/>
      <c r="E57" s="33">
        <f t="shared" si="2"/>
        <v>0</v>
      </c>
    </row>
    <row r="58" spans="1:5" s="40" customFormat="1" x14ac:dyDescent="0.35">
      <c r="A58" s="34" t="s">
        <v>112</v>
      </c>
      <c r="B58" s="35" t="s">
        <v>108</v>
      </c>
      <c r="C58" s="38">
        <v>16596</v>
      </c>
      <c r="D58" s="32"/>
      <c r="E58" s="33">
        <f t="shared" si="2"/>
        <v>0</v>
      </c>
    </row>
    <row r="59" spans="1:5" s="40" customFormat="1" x14ac:dyDescent="0.35">
      <c r="A59" s="34" t="s">
        <v>113</v>
      </c>
      <c r="B59" s="35" t="s">
        <v>109</v>
      </c>
      <c r="C59" s="38">
        <v>16987</v>
      </c>
      <c r="D59" s="32"/>
      <c r="E59" s="33">
        <f t="shared" si="2"/>
        <v>0</v>
      </c>
    </row>
    <row r="60" spans="1:5" s="40" customFormat="1" x14ac:dyDescent="0.35">
      <c r="A60" s="34" t="s">
        <v>114</v>
      </c>
      <c r="B60" s="35" t="s">
        <v>115</v>
      </c>
      <c r="C60" s="38">
        <v>31975</v>
      </c>
      <c r="D60" s="32"/>
      <c r="E60" s="33">
        <f t="shared" si="2"/>
        <v>0</v>
      </c>
    </row>
    <row r="61" spans="1:5" x14ac:dyDescent="0.35">
      <c r="A61" s="64" t="s">
        <v>25</v>
      </c>
      <c r="B61" s="65"/>
      <c r="C61" s="65"/>
      <c r="D61" s="6" t="s">
        <v>26</v>
      </c>
      <c r="E61" s="10">
        <f>IF(SUM(D8:D17)=0,0,SUM(E8:E60)/SUM(D8:D17))</f>
        <v>0</v>
      </c>
    </row>
    <row r="62" spans="1:5" ht="18.5" x14ac:dyDescent="0.45">
      <c r="A62" s="66" t="s">
        <v>27</v>
      </c>
      <c r="B62" s="67"/>
      <c r="C62" s="67"/>
      <c r="D62" s="67"/>
      <c r="E62" s="68"/>
    </row>
    <row r="63" spans="1:5" x14ac:dyDescent="0.35">
      <c r="A63" s="42" t="s">
        <v>28</v>
      </c>
      <c r="B63" s="43"/>
      <c r="C63" s="43"/>
      <c r="D63" s="43"/>
      <c r="E63" s="8">
        <f>ROUND(0.0035*E61,2)</f>
        <v>0</v>
      </c>
    </row>
    <row r="64" spans="1:5" x14ac:dyDescent="0.35">
      <c r="A64" s="42" t="s">
        <v>116</v>
      </c>
      <c r="B64" s="43"/>
      <c r="C64" s="43"/>
      <c r="D64" s="43"/>
      <c r="E64" s="8">
        <v>15.75</v>
      </c>
    </row>
    <row r="65" spans="1:5" x14ac:dyDescent="0.35">
      <c r="A65" s="42" t="s">
        <v>117</v>
      </c>
      <c r="B65" s="43"/>
      <c r="C65" s="43"/>
      <c r="D65" s="43"/>
      <c r="E65" s="8">
        <v>20</v>
      </c>
    </row>
    <row r="66" spans="1:5" x14ac:dyDescent="0.35">
      <c r="A66" s="64" t="s">
        <v>29</v>
      </c>
      <c r="B66" s="65"/>
      <c r="C66" s="65"/>
      <c r="D66" s="6" t="s">
        <v>26</v>
      </c>
      <c r="E66" s="8">
        <f>IF(SUM(E61:E65)&lt;100,0,SUM(E61:E65))</f>
        <v>0</v>
      </c>
    </row>
    <row r="67" spans="1:5" x14ac:dyDescent="0.35">
      <c r="A67" s="64" t="s">
        <v>30</v>
      </c>
      <c r="B67" s="65"/>
      <c r="C67" s="65"/>
      <c r="D67" s="6" t="s">
        <v>31</v>
      </c>
      <c r="E67" s="8">
        <f>E66*SUM(D8:D60)</f>
        <v>0</v>
      </c>
    </row>
    <row r="68" spans="1:5" ht="18.5" x14ac:dyDescent="0.45">
      <c r="A68" s="66" t="s">
        <v>32</v>
      </c>
      <c r="B68" s="67"/>
      <c r="C68" s="67"/>
      <c r="D68" s="67"/>
      <c r="E68" s="68"/>
    </row>
    <row r="69" spans="1:5" x14ac:dyDescent="0.35">
      <c r="A69" s="11" t="s">
        <v>33</v>
      </c>
      <c r="B69" s="81"/>
      <c r="C69" s="81"/>
      <c r="D69" s="12" t="s">
        <v>34</v>
      </c>
      <c r="E69" s="14"/>
    </row>
    <row r="70" spans="1:5" x14ac:dyDescent="0.35">
      <c r="A70" s="11" t="s">
        <v>35</v>
      </c>
      <c r="B70" s="81"/>
      <c r="C70" s="81"/>
      <c r="D70" s="12" t="s">
        <v>36</v>
      </c>
      <c r="E70" s="14"/>
    </row>
    <row r="71" spans="1:5" x14ac:dyDescent="0.35">
      <c r="A71" s="11" t="s">
        <v>37</v>
      </c>
      <c r="B71" s="81"/>
      <c r="C71" s="81"/>
      <c r="D71" s="12" t="s">
        <v>38</v>
      </c>
      <c r="E71" s="14"/>
    </row>
    <row r="72" spans="1:5" ht="18.5" x14ac:dyDescent="0.45">
      <c r="A72" s="66" t="s">
        <v>39</v>
      </c>
      <c r="B72" s="67"/>
      <c r="C72" s="67"/>
      <c r="D72" s="67"/>
      <c r="E72" s="68"/>
    </row>
    <row r="73" spans="1:5" x14ac:dyDescent="0.35">
      <c r="A73" s="20" t="s">
        <v>41</v>
      </c>
      <c r="B73" s="82" t="s">
        <v>44</v>
      </c>
      <c r="C73" s="83"/>
      <c r="D73" s="12" t="s">
        <v>40</v>
      </c>
      <c r="E73" s="21">
        <v>310062165</v>
      </c>
    </row>
    <row r="74" spans="1:5" x14ac:dyDescent="0.35">
      <c r="A74" s="11" t="s">
        <v>35</v>
      </c>
      <c r="B74" s="84" t="s">
        <v>45</v>
      </c>
      <c r="C74" s="85"/>
      <c r="D74" s="85"/>
      <c r="E74" s="86"/>
    </row>
    <row r="75" spans="1:5" ht="15" thickBot="1" x14ac:dyDescent="0.4">
      <c r="A75" s="22" t="s">
        <v>37</v>
      </c>
      <c r="B75" s="78" t="s">
        <v>46</v>
      </c>
      <c r="C75" s="79"/>
      <c r="D75" s="79"/>
      <c r="E75" s="80"/>
    </row>
    <row r="76" spans="1:5" ht="15" thickTop="1" x14ac:dyDescent="0.35"/>
  </sheetData>
  <sheetProtection algorithmName="SHA-512" hashValue="ET3ZduF1fozrwaaTdex9N3m4CgcLJPBFO9X0BF0UVj9OooKfOruPlCOSzpyJQsqLI8BpTSpQw+1jgGSYisON9w==" saltValue="6cNc7LdEf70PuLEXkvkC/A==" spinCount="100000" sheet="1" objects="1" scenarios="1"/>
  <dataConsolidate/>
  <mergeCells count="28">
    <mergeCell ref="B75:E75"/>
    <mergeCell ref="A64:D64"/>
    <mergeCell ref="A65:D65"/>
    <mergeCell ref="A66:C66"/>
    <mergeCell ref="A67:C67"/>
    <mergeCell ref="A68:E68"/>
    <mergeCell ref="B69:C69"/>
    <mergeCell ref="B70:C70"/>
    <mergeCell ref="B71:C71"/>
    <mergeCell ref="A72:E72"/>
    <mergeCell ref="B73:C73"/>
    <mergeCell ref="B74:E74"/>
    <mergeCell ref="A63:D63"/>
    <mergeCell ref="A1:E1"/>
    <mergeCell ref="A2:E2"/>
    <mergeCell ref="A3:E3"/>
    <mergeCell ref="D5:E5"/>
    <mergeCell ref="A6:E6"/>
    <mergeCell ref="A9:E9"/>
    <mergeCell ref="A23:E23"/>
    <mergeCell ref="A61:C61"/>
    <mergeCell ref="A62:E62"/>
    <mergeCell ref="A18:E18"/>
    <mergeCell ref="A19:E19"/>
    <mergeCell ref="A47:E47"/>
    <mergeCell ref="C20:D20"/>
    <mergeCell ref="C21:D21"/>
    <mergeCell ref="C22:D22"/>
  </mergeCells>
  <dataValidations count="3">
    <dataValidation type="list" allowBlank="1" showInputMessage="1" showErrorMessage="1" sqref="D25:D46 D48:D60">
      <formula1>"Yes, "</formula1>
    </dataValidation>
    <dataValidation type="custom" allowBlank="1" showInputMessage="1" showErrorMessage="1" error="Only one vehicle configuration may be used on each spreadsheet." sqref="D8">
      <formula1>IF(SUM(D11:D17)=0,TRUE,FALSE)</formula1>
    </dataValidation>
    <dataValidation type="custom" allowBlank="1" showInputMessage="1" showErrorMessage="1" error="Only one vehicle configuration may be used on each spreadsheet." sqref="D11:D17">
      <formula1>IF(SUM(D14:D18)=0,TRUE,FALSE)</formula1>
    </dataValidation>
  </dataValidations>
  <pageMargins left="0.25" right="0.25" top="0.75" bottom="0.75" header="0.3" footer="0.3"/>
  <pageSetup fitToHeight="0" orientation="portrait" r:id="rId1"/>
  <headerFooter>
    <oddHeader>&amp;CPO# ____________________________&amp;R6/5/2023</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890375201E3F8418434AE71ACD52813" ma:contentTypeVersion="0" ma:contentTypeDescription="Create a new document." ma:contentTypeScope="" ma:versionID="e85fbd2aa0994b6491f5f2381f1de6f4">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96402A-BA77-4166-BD27-CDFE4E113670}">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FD82FC12-6D47-4D72-AF68-B3B286669E99}">
  <ds:schemaRefs>
    <ds:schemaRef ds:uri="http://schemas.microsoft.com/sharepoint/v3/contenttype/forms"/>
  </ds:schemaRefs>
</ds:datastoreItem>
</file>

<file path=customXml/itemProps3.xml><?xml version="1.0" encoding="utf-8"?>
<ds:datastoreItem xmlns:ds="http://schemas.openxmlformats.org/officeDocument/2006/customXml" ds:itemID="{257619BD-6E53-4CAE-9158-6DC2373644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OTS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State of Louisiana</dc:creator>
  <cp:lastModifiedBy>Amy Gotreaux</cp:lastModifiedBy>
  <cp:lastPrinted>2019-12-26T18:39:41Z</cp:lastPrinted>
  <dcterms:created xsi:type="dcterms:W3CDTF">2019-01-03T17:22:58Z</dcterms:created>
  <dcterms:modified xsi:type="dcterms:W3CDTF">2023-08-31T20:47:17Z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0x0101001890375201E3F8418434AE71ACD52813</vt:lpwstr>
  </property>
  <property fmtid="{D5CDD505-2E9C-101B-9397-08002B2CF9AE}" pid="3" name="Order">
    <vt:r8>248200</vt:r8>
  </property>
  <property fmtid="{D5CDD505-2E9C-101B-9397-08002B2CF9AE}" pid="4" name="TemplateUrl">
    <vt:lpwstr/>
  </property>
  <property fmtid="{D5CDD505-2E9C-101B-9397-08002B2CF9AE}" pid="5" name="_SourceUrl">
    <vt:lpwstr/>
  </property>
  <property fmtid="{D5CDD505-2E9C-101B-9397-08002B2CF9AE}" pid="6" name="_SharedFileIndex">
    <vt:lpwstr/>
  </property>
  <property fmtid="{D5CDD505-2E9C-101B-9397-08002B2CF9AE}" pid="7" name="xd_Signature">
    <vt:bool>false</vt:bool>
  </property>
  <property fmtid="{D5CDD505-2E9C-101B-9397-08002B2CF9AE}" pid="8" name="xd_ProgID">
    <vt:lpwstr/>
  </property>
</Properties>
</file>