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otrea\Desktop\"/>
    </mc:Choice>
  </mc:AlternateContent>
  <bookViews>
    <workbookView xWindow="-110" yWindow="-110" windowWidth="23260" windowHeight="13900"/>
  </bookViews>
  <sheets>
    <sheet name="Sheet1" sheetId="1" r:id="rId1"/>
    <sheet name="Sheet2" sheetId="2" r:id="rId2"/>
    <sheet name="Sheet3"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1" l="1"/>
  <c r="E12" i="1"/>
  <c r="E13" i="1"/>
  <c r="E16" i="1"/>
  <c r="E17" i="1"/>
  <c r="E8" i="1"/>
  <c r="E11" i="1"/>
  <c r="E24" i="1"/>
  <c r="E27" i="1" l="1"/>
  <c r="E36" i="1" l="1"/>
  <c r="E28" i="1" l="1"/>
  <c r="E29" i="1"/>
  <c r="E30" i="1"/>
  <c r="E31" i="1"/>
  <c r="E32" i="1"/>
  <c r="E33" i="1"/>
  <c r="E34" i="1"/>
  <c r="E40" i="1" l="1"/>
  <c r="E37" i="1" l="1"/>
  <c r="E39" i="1" l="1"/>
  <c r="E42" i="1" s="1"/>
  <c r="E43" i="1" s="1"/>
</calcChain>
</file>

<file path=xl/sharedStrings.xml><?xml version="1.0" encoding="utf-8"?>
<sst xmlns="http://schemas.openxmlformats.org/spreadsheetml/2006/main" count="102" uniqueCount="87">
  <si>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</si>
  <si>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</si>
  <si>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</si>
  <si>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</si>
  <si>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</si>
  <si>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180-365 days</t>
  </si>
  <si>
    <t>State Contract Number</t>
  </si>
  <si>
    <t>Vendor</t>
  </si>
  <si>
    <t>Courtesy Ford</t>
  </si>
  <si>
    <t>Base Vehicle</t>
  </si>
  <si>
    <t>Vehicle Description</t>
  </si>
  <si>
    <t>Order Code</t>
  </si>
  <si>
    <t>Unit Price</t>
  </si>
  <si>
    <t>Quantity</t>
  </si>
  <si>
    <t>Extended Price</t>
  </si>
  <si>
    <t>Optional Configuration</t>
  </si>
  <si>
    <t>Description</t>
  </si>
  <si>
    <t>Available Exterior Colors</t>
  </si>
  <si>
    <t>(UM) Agate Black</t>
  </si>
  <si>
    <t>(HX) Anti-Matter Blue</t>
  </si>
  <si>
    <t>(JS) Iconic Silver</t>
  </si>
  <si>
    <t>(M7) Carbonized Gray</t>
  </si>
  <si>
    <t>(YZ) Oxford White</t>
  </si>
  <si>
    <t>(B3) Atlas Blue</t>
  </si>
  <si>
    <t>Optional Equipment</t>
  </si>
  <si>
    <t>Option Description</t>
  </si>
  <si>
    <t>Option Code</t>
  </si>
  <si>
    <t>Option Unit Price</t>
  </si>
  <si>
    <t>Add Option</t>
  </si>
  <si>
    <t>Power Windows and Door Locks</t>
  </si>
  <si>
    <t>85A</t>
  </si>
  <si>
    <t>Privacy Glass/Defroster</t>
  </si>
  <si>
    <t>Running Boards, Black Platform</t>
  </si>
  <si>
    <t>18B</t>
  </si>
  <si>
    <t>All Weather Rubber Mats (Must select 168, deletes carpet mats)</t>
  </si>
  <si>
    <t>47R</t>
  </si>
  <si>
    <t>Daytime Running Lamps</t>
  </si>
  <si>
    <t>Cruise Control</t>
  </si>
  <si>
    <t>50S</t>
  </si>
  <si>
    <t>Spray-In Bedliner</t>
  </si>
  <si>
    <t>AM</t>
  </si>
  <si>
    <t>Reverse Sensing System</t>
  </si>
  <si>
    <t>76R</t>
  </si>
  <si>
    <t>Class IV Trailer Hitch</t>
  </si>
  <si>
    <t>53B</t>
  </si>
  <si>
    <t>Cost for Each Vehicle Plus Options</t>
  </si>
  <si>
    <t>1 EA</t>
  </si>
  <si>
    <t>Additional Costs</t>
  </si>
  <si>
    <t>0.35% Contract Administrative Fee</t>
  </si>
  <si>
    <t>LA DEQ Waste Tire Fee (5 tires X $2.25 each)</t>
  </si>
  <si>
    <t>LA Safety Inspection Sticker - 2 Year</t>
  </si>
  <si>
    <t>Total Cost for Each Vehicle</t>
  </si>
  <si>
    <t>Total Cost for All Vehicles</t>
  </si>
  <si>
    <t/>
  </si>
  <si>
    <t>Agency  Information</t>
  </si>
  <si>
    <t>Contact Name:</t>
  </si>
  <si>
    <t>LPAA Approval No</t>
  </si>
  <si>
    <t>Phone:</t>
  </si>
  <si>
    <t>Agency Name</t>
  </si>
  <si>
    <t>Email:</t>
  </si>
  <si>
    <t>Shopping Cart</t>
  </si>
  <si>
    <t>Vendor Information</t>
  </si>
  <si>
    <t>Mike Solomon</t>
  </si>
  <si>
    <t xml:space="preserve">Vendor No. </t>
  </si>
  <si>
    <t>337-332-2145</t>
  </si>
  <si>
    <t>msolomon@courtesyautomotive.com</t>
  </si>
  <si>
    <t>Upcharge Exterior Colors</t>
  </si>
  <si>
    <t>Color Upcharge</t>
  </si>
  <si>
    <t>Vermilion Red (Fire Engine Red)</t>
  </si>
  <si>
    <t>E4</t>
  </si>
  <si>
    <t>RWD/LWB W/2.7L Eco-boost</t>
  </si>
  <si>
    <t>4WD/LWB W/2.7L Eco-boost</t>
  </si>
  <si>
    <t>RWD/LWB W/5.0L V8</t>
  </si>
  <si>
    <t>4WD/SWB W/5.0L  V8</t>
  </si>
  <si>
    <t xml:space="preserve">RWD/SWB W/ 5.0L  V8  </t>
  </si>
  <si>
    <t>4WD/LWB W/5.0L V8</t>
  </si>
  <si>
    <t xml:space="preserve">Ford F-150 
Regular Cab </t>
  </si>
  <si>
    <t>67T</t>
  </si>
  <si>
    <r>
      <t>Trailer Brake Controller/</t>
    </r>
    <r>
      <rPr>
        <sz val="11"/>
        <color rgb="FFFF0000"/>
        <rFont val="Calibri"/>
        <family val="2"/>
        <scheme val="minor"/>
      </rPr>
      <t>Only Available with 2.7L Ecoboot Not Avialable with 5.0 L OR 3.5L Ecoboost</t>
    </r>
  </si>
  <si>
    <t>F1K-998</t>
  </si>
  <si>
    <t>F1L-99P</t>
  </si>
  <si>
    <t>F1K-99P</t>
  </si>
  <si>
    <t>F1L-995</t>
  </si>
  <si>
    <t>F1K-995</t>
  </si>
  <si>
    <t>RWD/LWB W/3.5L Eco-boost</t>
  </si>
  <si>
    <t>4WD/LWB W/3.5L Eco-boost</t>
  </si>
  <si>
    <t>F1L-998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</si>
</sst>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1"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
      <sz val="11"/>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9">
    <xf numFmtId="0" fontId="0" fillId="0" borderId="0" xfId="0"/>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2" fillId="0" borderId="4" xfId="0" applyFont="1" applyBorder="1" applyAlignment="1" applyProtection="1">
      <alignment horizontal="center"/>
      <protection hidden="1"/>
    </xf>
    <xf numFmtId="0" fontId="0" fillId="0" borderId="5" xfId="0"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2" fillId="0" borderId="4" xfId="0" applyFont="1" applyBorder="1" applyAlignment="1" applyProtection="1">
      <alignment wrapText="1"/>
      <protection hidden="1"/>
    </xf>
    <xf numFmtId="0" fontId="0" fillId="5" borderId="16" xfId="0" applyFill="1" applyBorder="1" applyAlignment="1" applyProtection="1">
      <alignment horizontal="center" wrapText="1"/>
      <protection locked="0"/>
    </xf>
    <xf numFmtId="0" fontId="0" fillId="5" borderId="5" xfId="0" applyFill="1" applyBorder="1" applyAlignment="1" applyProtection="1">
      <alignment horizontal="center" wrapText="1"/>
      <protection locked="0"/>
    </xf>
    <xf numFmtId="44" fontId="0" fillId="0" borderId="5" xfId="1" applyFont="1" applyBorder="1" applyAlignment="1" applyProtection="1">
      <protection hidden="1"/>
    </xf>
    <xf numFmtId="44" fontId="0" fillId="0" borderId="6" xfId="0" applyNumberFormat="1" applyBorder="1" applyAlignment="1" applyProtection="1">
      <alignment horizontal="center"/>
      <protection hidden="1"/>
    </xf>
    <xf numFmtId="0" fontId="0" fillId="0" borderId="4" xfId="0" applyBorder="1" applyAlignment="1">
      <alignment horizontal="right"/>
    </xf>
    <xf numFmtId="0" fontId="0" fillId="0" borderId="5" xfId="0" applyBorder="1"/>
    <xf numFmtId="0" fontId="0" fillId="0" borderId="17" xfId="0" applyBorder="1" applyAlignment="1">
      <alignment horizontal="right"/>
    </xf>
    <xf numFmtId="0" fontId="0" fillId="5" borderId="6" xfId="0" applyFill="1" applyBorder="1" applyAlignment="1" applyProtection="1">
      <alignment horizontal="left"/>
      <protection locked="0"/>
    </xf>
    <xf numFmtId="0" fontId="0" fillId="5" borderId="6" xfId="0" applyFill="1" applyBorder="1" applyAlignment="1" applyProtection="1">
      <alignment horizontal="left" wrapText="1"/>
      <protection locked="0"/>
    </xf>
    <xf numFmtId="0" fontId="9" fillId="0" borderId="6" xfId="0" applyFont="1" applyBorder="1" applyAlignment="1" applyProtection="1">
      <alignment horizontal="center"/>
      <protection hidden="1"/>
    </xf>
    <xf numFmtId="0" fontId="2" fillId="4" borderId="5" xfId="0" applyFont="1" applyFill="1" applyBorder="1" applyAlignment="1" applyProtection="1">
      <alignment horizontal="center"/>
      <protection hidden="1"/>
    </xf>
    <xf numFmtId="0" fontId="4" fillId="4" borderId="4" xfId="0" applyFont="1" applyFill="1" applyBorder="1" applyAlignment="1" applyProtection="1">
      <alignment horizontal="center" wrapText="1"/>
      <protection hidden="1"/>
    </xf>
    <xf numFmtId="0" fontId="2" fillId="4" borderId="6" xfId="0" applyFont="1" applyFill="1" applyBorder="1" applyAlignment="1">
      <alignment horizontal="center"/>
    </xf>
    <xf numFmtId="44" fontId="5" fillId="0" borderId="5" xfId="1" applyFont="1" applyFill="1" applyBorder="1" applyProtection="1">
      <protection hidden="1"/>
    </xf>
    <xf numFmtId="44" fontId="0" fillId="4" borderId="5" xfId="1" applyFont="1" applyFill="1" applyBorder="1" applyAlignment="1" applyProtection="1">
      <protection hidden="1"/>
    </xf>
    <xf numFmtId="0" fontId="0" fillId="0" borderId="4" xfId="0" applyBorder="1" applyAlignment="1" applyProtection="1">
      <alignment horizontal="center" wrapText="1"/>
      <protection hidden="1"/>
    </xf>
    <xf numFmtId="0" fontId="0" fillId="0" borderId="5" xfId="0" applyBorder="1" applyAlignment="1" applyProtection="1">
      <alignment horizontal="center" wrapText="1"/>
      <protection hidden="1"/>
    </xf>
    <xf numFmtId="0" fontId="2" fillId="0" borderId="4" xfId="0" applyFont="1" applyBorder="1" applyAlignment="1">
      <alignment horizontal="right" wrapText="1"/>
    </xf>
    <xf numFmtId="44" fontId="0" fillId="0" borderId="5" xfId="0" applyNumberFormat="1" applyBorder="1" applyProtection="1">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0" fillId="4" borderId="18" xfId="0" applyFill="1" applyBorder="1" applyAlignment="1">
      <alignment horizontal="left"/>
    </xf>
    <xf numFmtId="0" fontId="0" fillId="4" borderId="19" xfId="0" applyFill="1" applyBorder="1" applyAlignment="1">
      <alignment horizontal="left"/>
    </xf>
    <xf numFmtId="0" fontId="0" fillId="5" borderId="5" xfId="0" applyFill="1" applyBorder="1" applyAlignment="1" applyProtection="1">
      <alignment horizontal="center" wrapText="1"/>
      <protection locked="0"/>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0" fillId="4" borderId="5" xfId="0" applyFill="1" applyBorder="1" applyAlignment="1">
      <alignment horizontal="left"/>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8" fillId="3" borderId="20" xfId="0" applyFont="1" applyFill="1" applyBorder="1" applyAlignment="1" applyProtection="1">
      <alignment horizontal="center"/>
      <protection hidden="1"/>
    </xf>
    <xf numFmtId="164" fontId="0" fillId="4" borderId="5" xfId="0" applyNumberFormat="1" applyFill="1" applyBorder="1" applyAlignment="1">
      <alignment horizontal="left"/>
    </xf>
    <xf numFmtId="164" fontId="0" fillId="4" borderId="6" xfId="0" applyNumberFormat="1" applyFill="1" applyBorder="1" applyAlignment="1">
      <alignment horizontal="left"/>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0" fillId="0" borderId="6" xfId="0" applyBorder="1" applyAlignment="1" applyProtection="1">
      <alignment horizontal="center"/>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8" fillId="3" borderId="13" xfId="0" applyFont="1" applyFill="1" applyBorder="1" applyAlignment="1" applyProtection="1">
      <alignment horizontal="center" wrapText="1"/>
      <protection hidden="1"/>
    </xf>
    <xf numFmtId="0" fontId="8" fillId="3" borderId="14" xfId="0" applyFont="1" applyFill="1" applyBorder="1" applyAlignment="1" applyProtection="1">
      <alignment horizontal="center" wrapText="1"/>
      <protection hidden="1"/>
    </xf>
    <xf numFmtId="0" fontId="8" fillId="3" borderId="15" xfId="0" applyFont="1" applyFill="1" applyBorder="1" applyAlignment="1" applyProtection="1">
      <alignment horizontal="center" wrapText="1"/>
      <protection hidden="1"/>
    </xf>
    <xf numFmtId="0" fontId="8" fillId="3" borderId="13" xfId="0" applyFont="1" applyFill="1" applyBorder="1" applyAlignment="1" applyProtection="1">
      <alignment horizontal="center"/>
      <protection hidden="1"/>
    </xf>
    <xf numFmtId="0" fontId="8" fillId="3" borderId="14" xfId="0" applyFont="1" applyFill="1" applyBorder="1" applyAlignment="1" applyProtection="1">
      <alignment horizontal="center"/>
      <protection hidden="1"/>
    </xf>
    <xf numFmtId="0" fontId="8" fillId="3" borderId="15" xfId="0" applyFont="1" applyFill="1" applyBorder="1" applyAlignment="1" applyProtection="1">
      <alignment horizontal="center"/>
      <protection hidden="1"/>
    </xf>
    <xf numFmtId="0" fontId="0" fillId="0" borderId="21" xfId="0" applyBorder="1" applyAlignment="1" applyProtection="1">
      <alignment horizontal="center" wrapText="1"/>
      <protection hidden="1"/>
    </xf>
    <xf numFmtId="0" fontId="0" fillId="0" borderId="22" xfId="0" applyBorder="1" applyAlignment="1" applyProtection="1">
      <alignment horizontal="center" wrapText="1"/>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tabSelected="1" view="pageLayout" zoomScaleNormal="100" workbookViewId="0">
      <selection activeCell="A3" sqref="A3:E3"/>
    </sheetView>
  </sheetViews>
  <sheetFormatPr defaultRowHeight="14.5" x14ac:dyDescent="0.35"/>
  <cols>
    <col min="1" max="1" width="33.81640625" customWidth="1"/>
    <col min="2" max="2" width="14.1796875" customWidth="1"/>
    <col min="3" max="3" width="16.81640625" customWidth="1"/>
    <col min="4" max="4" width="17.1796875" bestFit="1" customWidth="1"/>
    <col min="5" max="5" width="16.81640625" customWidth="1"/>
  </cols>
  <sheetData>
    <row r="1" spans="1:5" ht="27.25" customHeight="1" thickTop="1" x14ac:dyDescent="0.45">
      <c r="A1" s="48" t="s">
        <v>0</v>
      </c>
      <c r="B1" s="49"/>
      <c r="C1" s="49"/>
      <c r="D1" s="49"/>
      <c r="E1" s="50"/>
    </row>
    <row r="2" spans="1:5" ht="21" x14ac:dyDescent="0.5">
      <c r="A2" s="51" t="s">
        <v>1</v>
      </c>
      <c r="B2" s="52"/>
      <c r="C2" s="52"/>
      <c r="D2" s="52"/>
      <c r="E2" s="53"/>
    </row>
    <row r="3" spans="1:5" ht="173.5" customHeight="1" x14ac:dyDescent="0.35">
      <c r="A3" s="54" t="s">
        <v>2</v>
      </c>
      <c r="B3" s="55"/>
      <c r="C3" s="55"/>
      <c r="D3" s="55"/>
      <c r="E3" s="56"/>
    </row>
    <row r="4" spans="1:5" ht="42" x14ac:dyDescent="0.5">
      <c r="A4" s="26" t="s">
        <v>76</v>
      </c>
      <c r="B4" s="1" t="s">
        <v>3</v>
      </c>
      <c r="C4" s="2">
        <v>70</v>
      </c>
      <c r="D4" s="3" t="s">
        <v>4</v>
      </c>
      <c r="E4" s="24" t="s">
        <v>5</v>
      </c>
    </row>
    <row r="5" spans="1:5" x14ac:dyDescent="0.35">
      <c r="A5" s="4" t="s">
        <v>6</v>
      </c>
      <c r="B5" s="25">
        <v>4400023793</v>
      </c>
      <c r="C5" s="1" t="s">
        <v>7</v>
      </c>
      <c r="D5" s="44" t="s">
        <v>8</v>
      </c>
      <c r="E5" s="57"/>
    </row>
    <row r="6" spans="1:5" ht="21" x14ac:dyDescent="0.5">
      <c r="A6" s="58" t="s">
        <v>9</v>
      </c>
      <c r="B6" s="59"/>
      <c r="C6" s="59"/>
      <c r="D6" s="59"/>
      <c r="E6" s="60"/>
    </row>
    <row r="7" spans="1:5" x14ac:dyDescent="0.35">
      <c r="A7" s="6" t="s">
        <v>10</v>
      </c>
      <c r="B7" s="7" t="s">
        <v>11</v>
      </c>
      <c r="C7" s="7" t="s">
        <v>12</v>
      </c>
      <c r="D7" s="7" t="s">
        <v>13</v>
      </c>
      <c r="E7" s="8" t="s">
        <v>14</v>
      </c>
    </row>
    <row r="8" spans="1:5" x14ac:dyDescent="0.35">
      <c r="A8" s="9" t="s">
        <v>74</v>
      </c>
      <c r="B8" s="10" t="s">
        <v>83</v>
      </c>
      <c r="C8" s="11">
        <v>36275</v>
      </c>
      <c r="D8" s="12"/>
      <c r="E8" s="13">
        <f>C8*D8</f>
        <v>0</v>
      </c>
    </row>
    <row r="9" spans="1:5" ht="18.5" x14ac:dyDescent="0.45">
      <c r="A9" s="61" t="s">
        <v>15</v>
      </c>
      <c r="B9" s="62"/>
      <c r="C9" s="62"/>
      <c r="D9" s="62"/>
      <c r="E9" s="63"/>
    </row>
    <row r="10" spans="1:5" x14ac:dyDescent="0.35">
      <c r="A10" s="14" t="s">
        <v>16</v>
      </c>
      <c r="B10" s="7" t="s">
        <v>11</v>
      </c>
      <c r="C10" s="7" t="s">
        <v>12</v>
      </c>
      <c r="D10" s="7" t="s">
        <v>13</v>
      </c>
      <c r="E10" s="8" t="s">
        <v>14</v>
      </c>
    </row>
    <row r="11" spans="1:5" x14ac:dyDescent="0.35">
      <c r="A11" s="9" t="s">
        <v>73</v>
      </c>
      <c r="B11" s="10" t="s">
        <v>82</v>
      </c>
      <c r="C11" s="28">
        <v>42360</v>
      </c>
      <c r="D11" s="12"/>
      <c r="E11" s="13">
        <f>$C11*D11</f>
        <v>0</v>
      </c>
    </row>
    <row r="12" spans="1:5" x14ac:dyDescent="0.35">
      <c r="A12" s="9" t="s">
        <v>70</v>
      </c>
      <c r="B12" s="10" t="s">
        <v>81</v>
      </c>
      <c r="C12" s="33">
        <v>36561</v>
      </c>
      <c r="D12" s="12"/>
      <c r="E12" s="13">
        <f t="shared" ref="E12:E17" si="0">$C12*D12</f>
        <v>0</v>
      </c>
    </row>
    <row r="13" spans="1:5" x14ac:dyDescent="0.35">
      <c r="A13" s="9" t="s">
        <v>71</v>
      </c>
      <c r="B13" s="10" t="s">
        <v>80</v>
      </c>
      <c r="C13" s="33">
        <v>41350</v>
      </c>
      <c r="D13" s="12"/>
      <c r="E13" s="13">
        <f t="shared" si="0"/>
        <v>0</v>
      </c>
    </row>
    <row r="14" spans="1:5" x14ac:dyDescent="0.35">
      <c r="A14" s="9" t="s">
        <v>84</v>
      </c>
      <c r="B14" s="10" t="s">
        <v>79</v>
      </c>
      <c r="C14" s="33">
        <v>37785</v>
      </c>
      <c r="D14" s="12"/>
      <c r="E14" s="13"/>
    </row>
    <row r="15" spans="1:5" x14ac:dyDescent="0.35">
      <c r="A15" s="9" t="s">
        <v>85</v>
      </c>
      <c r="B15" s="10" t="s">
        <v>86</v>
      </c>
      <c r="C15" s="33">
        <v>43870</v>
      </c>
      <c r="D15" s="12"/>
      <c r="E15" s="13"/>
    </row>
    <row r="16" spans="1:5" x14ac:dyDescent="0.35">
      <c r="A16" s="9" t="s">
        <v>72</v>
      </c>
      <c r="B16" s="10" t="s">
        <v>83</v>
      </c>
      <c r="C16" s="33">
        <v>37807</v>
      </c>
      <c r="D16" s="12"/>
      <c r="E16" s="13">
        <f t="shared" si="0"/>
        <v>0</v>
      </c>
    </row>
    <row r="17" spans="1:5" x14ac:dyDescent="0.35">
      <c r="A17" s="9" t="s">
        <v>75</v>
      </c>
      <c r="B17" s="10" t="s">
        <v>82</v>
      </c>
      <c r="C17" s="33">
        <v>42596</v>
      </c>
      <c r="D17" s="12"/>
      <c r="E17" s="13">
        <f t="shared" si="0"/>
        <v>0</v>
      </c>
    </row>
    <row r="18" spans="1:5" ht="18.5" x14ac:dyDescent="0.45">
      <c r="A18" s="61" t="s">
        <v>17</v>
      </c>
      <c r="B18" s="62"/>
      <c r="C18" s="62"/>
      <c r="D18" s="62"/>
      <c r="E18" s="63"/>
    </row>
    <row r="19" spans="1:5" x14ac:dyDescent="0.35">
      <c r="A19" s="30" t="s">
        <v>18</v>
      </c>
      <c r="B19" s="15"/>
      <c r="C19" s="67" t="s">
        <v>19</v>
      </c>
      <c r="D19" s="68"/>
      <c r="E19" s="15"/>
    </row>
    <row r="20" spans="1:5" x14ac:dyDescent="0.35">
      <c r="A20" s="30" t="s">
        <v>20</v>
      </c>
      <c r="B20" s="16"/>
      <c r="C20" s="67" t="s">
        <v>21</v>
      </c>
      <c r="D20" s="68"/>
      <c r="E20" s="16"/>
    </row>
    <row r="21" spans="1:5" x14ac:dyDescent="0.35">
      <c r="A21" s="31" t="s">
        <v>23</v>
      </c>
      <c r="B21" s="16"/>
      <c r="C21" s="67" t="s">
        <v>22</v>
      </c>
      <c r="D21" s="68"/>
      <c r="E21" s="16"/>
    </row>
    <row r="22" spans="1:5" ht="18.5" x14ac:dyDescent="0.45">
      <c r="A22" s="64" t="s">
        <v>66</v>
      </c>
      <c r="B22" s="65"/>
      <c r="C22" s="65"/>
      <c r="D22" s="65"/>
      <c r="E22" s="66"/>
    </row>
    <row r="23" spans="1:5" x14ac:dyDescent="0.35">
      <c r="A23" s="6" t="s">
        <v>67</v>
      </c>
      <c r="B23" s="7" t="s">
        <v>26</v>
      </c>
      <c r="C23" s="7" t="s">
        <v>27</v>
      </c>
      <c r="D23" s="7" t="s">
        <v>28</v>
      </c>
      <c r="E23" s="8" t="s">
        <v>14</v>
      </c>
    </row>
    <row r="24" spans="1:5" x14ac:dyDescent="0.35">
      <c r="A24" s="9" t="s">
        <v>68</v>
      </c>
      <c r="B24" s="5" t="s">
        <v>69</v>
      </c>
      <c r="C24" s="17">
        <v>600</v>
      </c>
      <c r="D24" s="12"/>
      <c r="E24" s="13">
        <f>IF(D24="yes",$C24*SUM($D$8:$D$19),0)</f>
        <v>0</v>
      </c>
    </row>
    <row r="25" spans="1:5" ht="18.5" x14ac:dyDescent="0.45">
      <c r="A25" s="64" t="s">
        <v>24</v>
      </c>
      <c r="B25" s="65"/>
      <c r="C25" s="65"/>
      <c r="D25" s="65"/>
      <c r="E25" s="66"/>
    </row>
    <row r="26" spans="1:5" x14ac:dyDescent="0.35">
      <c r="A26" s="6" t="s">
        <v>25</v>
      </c>
      <c r="B26" s="7" t="s">
        <v>26</v>
      </c>
      <c r="C26" s="7" t="s">
        <v>27</v>
      </c>
      <c r="D26" s="7" t="s">
        <v>28</v>
      </c>
      <c r="E26" s="8" t="s">
        <v>14</v>
      </c>
    </row>
    <row r="27" spans="1:5" x14ac:dyDescent="0.35">
      <c r="A27" s="9" t="s">
        <v>29</v>
      </c>
      <c r="B27" s="5" t="s">
        <v>30</v>
      </c>
      <c r="C27" s="17">
        <v>0</v>
      </c>
      <c r="D27" s="12"/>
      <c r="E27" s="13">
        <f t="shared" ref="E27:E36" si="1">IF(D27="yes",$C27*SUM($D$8:$D$17),0)</f>
        <v>0</v>
      </c>
    </row>
    <row r="28" spans="1:5" x14ac:dyDescent="0.35">
      <c r="A28" s="9" t="s">
        <v>31</v>
      </c>
      <c r="B28" s="5">
        <v>924</v>
      </c>
      <c r="C28" s="17">
        <v>91</v>
      </c>
      <c r="D28" s="12"/>
      <c r="E28" s="13">
        <f t="shared" si="1"/>
        <v>0</v>
      </c>
    </row>
    <row r="29" spans="1:5" x14ac:dyDescent="0.35">
      <c r="A29" s="9" t="s">
        <v>32</v>
      </c>
      <c r="B29" s="5" t="s">
        <v>33</v>
      </c>
      <c r="C29" s="17">
        <v>228</v>
      </c>
      <c r="D29" s="12"/>
      <c r="E29" s="13">
        <f t="shared" si="1"/>
        <v>0</v>
      </c>
    </row>
    <row r="30" spans="1:5" ht="29" x14ac:dyDescent="0.35">
      <c r="A30" s="9" t="s">
        <v>34</v>
      </c>
      <c r="B30" s="5" t="s">
        <v>35</v>
      </c>
      <c r="C30" s="29">
        <v>182</v>
      </c>
      <c r="D30" s="12"/>
      <c r="E30" s="13">
        <f t="shared" si="1"/>
        <v>0</v>
      </c>
    </row>
    <row r="31" spans="1:5" x14ac:dyDescent="0.35">
      <c r="A31" s="9" t="s">
        <v>36</v>
      </c>
      <c r="B31" s="5">
        <v>942</v>
      </c>
      <c r="C31" s="29">
        <v>41</v>
      </c>
      <c r="D31" s="12"/>
      <c r="E31" s="13">
        <f t="shared" si="1"/>
        <v>0</v>
      </c>
    </row>
    <row r="32" spans="1:5" x14ac:dyDescent="0.35">
      <c r="A32" s="9" t="s">
        <v>37</v>
      </c>
      <c r="B32" s="5" t="s">
        <v>38</v>
      </c>
      <c r="C32" s="29">
        <v>0</v>
      </c>
      <c r="D32" s="12"/>
      <c r="E32" s="13">
        <f t="shared" si="1"/>
        <v>0</v>
      </c>
    </row>
    <row r="33" spans="1:5" x14ac:dyDescent="0.35">
      <c r="A33" s="9" t="s">
        <v>39</v>
      </c>
      <c r="B33" s="5" t="s">
        <v>40</v>
      </c>
      <c r="C33" s="29">
        <v>625</v>
      </c>
      <c r="D33" s="12"/>
      <c r="E33" s="13">
        <f t="shared" si="1"/>
        <v>0</v>
      </c>
    </row>
    <row r="34" spans="1:5" x14ac:dyDescent="0.35">
      <c r="A34" s="9" t="s">
        <v>41</v>
      </c>
      <c r="B34" s="5" t="s">
        <v>42</v>
      </c>
      <c r="C34" s="29">
        <v>0</v>
      </c>
      <c r="D34" s="12"/>
      <c r="E34" s="13">
        <f t="shared" si="1"/>
        <v>0</v>
      </c>
    </row>
    <row r="35" spans="1:5" ht="43.5" x14ac:dyDescent="0.35">
      <c r="A35" s="9" t="s">
        <v>78</v>
      </c>
      <c r="B35" s="5" t="s">
        <v>77</v>
      </c>
      <c r="C35" s="29">
        <v>251</v>
      </c>
      <c r="D35" s="12"/>
      <c r="E35" s="13">
        <f t="shared" si="1"/>
        <v>0</v>
      </c>
    </row>
    <row r="36" spans="1:5" x14ac:dyDescent="0.35">
      <c r="A36" s="9" t="s">
        <v>43</v>
      </c>
      <c r="B36" s="5" t="s">
        <v>44</v>
      </c>
      <c r="C36" s="29">
        <v>0</v>
      </c>
      <c r="D36" s="12"/>
      <c r="E36" s="13">
        <f t="shared" si="1"/>
        <v>0</v>
      </c>
    </row>
    <row r="37" spans="1:5" x14ac:dyDescent="0.35">
      <c r="A37" s="43" t="s">
        <v>45</v>
      </c>
      <c r="B37" s="44"/>
      <c r="C37" s="44"/>
      <c r="D37" s="10" t="s">
        <v>46</v>
      </c>
      <c r="E37" s="18">
        <f>IF(SUM(D8:D17)=0,0,SUM(E8:E36)/SUM(D8:D17))</f>
        <v>0</v>
      </c>
    </row>
    <row r="38" spans="1:5" ht="18.5" x14ac:dyDescent="0.45">
      <c r="A38" s="39" t="s">
        <v>47</v>
      </c>
      <c r="B38" s="40"/>
      <c r="C38" s="40"/>
      <c r="D38" s="40"/>
      <c r="E38" s="41"/>
    </row>
    <row r="39" spans="1:5" x14ac:dyDescent="0.35">
      <c r="A39" s="34" t="s">
        <v>48</v>
      </c>
      <c r="B39" s="35"/>
      <c r="C39" s="35"/>
      <c r="D39" s="35"/>
      <c r="E39" s="13">
        <f>ROUND(0.0035*E37,2)</f>
        <v>0</v>
      </c>
    </row>
    <row r="40" spans="1:5" x14ac:dyDescent="0.35">
      <c r="A40" s="34" t="s">
        <v>49</v>
      </c>
      <c r="B40" s="35"/>
      <c r="C40" s="35"/>
      <c r="D40" s="35"/>
      <c r="E40" s="13">
        <f>5*2.25</f>
        <v>11.25</v>
      </c>
    </row>
    <row r="41" spans="1:5" x14ac:dyDescent="0.35">
      <c r="A41" s="34" t="s">
        <v>50</v>
      </c>
      <c r="B41" s="35"/>
      <c r="C41" s="35"/>
      <c r="D41" s="35"/>
      <c r="E41" s="13">
        <v>20</v>
      </c>
    </row>
    <row r="42" spans="1:5" x14ac:dyDescent="0.35">
      <c r="A42" s="43" t="s">
        <v>51</v>
      </c>
      <c r="B42" s="44"/>
      <c r="C42" s="44"/>
      <c r="D42" s="10" t="s">
        <v>46</v>
      </c>
      <c r="E42" s="13">
        <f>IF(SUM(E37:E41)&lt;100,0,SUM(E37:E41))</f>
        <v>0</v>
      </c>
    </row>
    <row r="43" spans="1:5" x14ac:dyDescent="0.35">
      <c r="A43" s="43" t="s">
        <v>52</v>
      </c>
      <c r="B43" s="44"/>
      <c r="C43" s="44"/>
      <c r="D43" s="10" t="s">
        <v>53</v>
      </c>
      <c r="E43" s="13">
        <f>E42*SUM(D8:D17)</f>
        <v>0</v>
      </c>
    </row>
    <row r="44" spans="1:5" ht="18.5" x14ac:dyDescent="0.45">
      <c r="A44" s="39" t="s">
        <v>54</v>
      </c>
      <c r="B44" s="40"/>
      <c r="C44" s="40"/>
      <c r="D44" s="40"/>
      <c r="E44" s="45"/>
    </row>
    <row r="45" spans="1:5" x14ac:dyDescent="0.35">
      <c r="A45" s="19" t="s">
        <v>55</v>
      </c>
      <c r="B45" s="38"/>
      <c r="C45" s="38"/>
      <c r="D45" s="20" t="s">
        <v>56</v>
      </c>
      <c r="E45" s="22"/>
    </row>
    <row r="46" spans="1:5" x14ac:dyDescent="0.35">
      <c r="A46" s="19" t="s">
        <v>57</v>
      </c>
      <c r="B46" s="38"/>
      <c r="C46" s="38"/>
      <c r="D46" s="20" t="s">
        <v>58</v>
      </c>
      <c r="E46" s="23"/>
    </row>
    <row r="47" spans="1:5" x14ac:dyDescent="0.35">
      <c r="A47" s="19" t="s">
        <v>59</v>
      </c>
      <c r="B47" s="38"/>
      <c r="C47" s="38"/>
      <c r="D47" s="20" t="s">
        <v>60</v>
      </c>
      <c r="E47" s="22"/>
    </row>
    <row r="48" spans="1:5" ht="18.5" x14ac:dyDescent="0.45">
      <c r="A48" s="39" t="s">
        <v>61</v>
      </c>
      <c r="B48" s="40"/>
      <c r="C48" s="40"/>
      <c r="D48" s="40"/>
      <c r="E48" s="41"/>
    </row>
    <row r="49" spans="1:5" ht="14.5" customHeight="1" x14ac:dyDescent="0.35">
      <c r="A49" s="32" t="s">
        <v>8</v>
      </c>
      <c r="B49" s="42" t="s">
        <v>62</v>
      </c>
      <c r="C49" s="42"/>
      <c r="D49" s="20" t="s">
        <v>63</v>
      </c>
      <c r="E49" s="27">
        <v>310062165</v>
      </c>
    </row>
    <row r="50" spans="1:5" ht="14.5" customHeight="1" x14ac:dyDescent="0.35">
      <c r="A50" s="19" t="s">
        <v>57</v>
      </c>
      <c r="B50" s="46" t="s">
        <v>64</v>
      </c>
      <c r="C50" s="46"/>
      <c r="D50" s="46"/>
      <c r="E50" s="47"/>
    </row>
    <row r="51" spans="1:5" ht="15" customHeight="1" thickBot="1" x14ac:dyDescent="0.4">
      <c r="A51" s="21" t="s">
        <v>59</v>
      </c>
      <c r="B51" s="36" t="s">
        <v>65</v>
      </c>
      <c r="C51" s="36"/>
      <c r="D51" s="36"/>
      <c r="E51" s="37"/>
    </row>
    <row r="52" spans="1:5" ht="15" thickTop="1" x14ac:dyDescent="0.35"/>
  </sheetData>
  <sheetProtection algorithmName="SHA-512" hashValue="TodN0TQJrhy3rxdV2pnyKiHfKfNUnCjD3+F55U4nX37cVlYE9Yu3Kv25CGo5HCu3by9hJwN7nFKjtXUie3yERw==" saltValue="quQ8zeBo7ax1Vab15jn6SA==" spinCount="100000" sheet="1" objects="1" scenarios="1"/>
  <mergeCells count="27">
    <mergeCell ref="A9:E9"/>
    <mergeCell ref="A18:E18"/>
    <mergeCell ref="A25:E25"/>
    <mergeCell ref="A37:C37"/>
    <mergeCell ref="A38:E38"/>
    <mergeCell ref="C19:D19"/>
    <mergeCell ref="C20:D20"/>
    <mergeCell ref="C21:D21"/>
    <mergeCell ref="A22:E22"/>
    <mergeCell ref="A1:E1"/>
    <mergeCell ref="A2:E2"/>
    <mergeCell ref="A3:E3"/>
    <mergeCell ref="D5:E5"/>
    <mergeCell ref="A6:E6"/>
    <mergeCell ref="A40:D40"/>
    <mergeCell ref="A39:D39"/>
    <mergeCell ref="B51:E51"/>
    <mergeCell ref="B47:C47"/>
    <mergeCell ref="A48:E48"/>
    <mergeCell ref="B49:C49"/>
    <mergeCell ref="A41:D41"/>
    <mergeCell ref="A42:C42"/>
    <mergeCell ref="A43:C43"/>
    <mergeCell ref="A44:E44"/>
    <mergeCell ref="B45:C45"/>
    <mergeCell ref="B46:C46"/>
    <mergeCell ref="B50:E50"/>
  </mergeCells>
  <dataValidations disablePrompts="1" count="5">
    <dataValidation type="list" allowBlank="1" showInputMessage="1" showErrorMessage="1" error="Only Yes or No may be entered." sqref="D24">
      <formula1>"Yes, No"</formula1>
    </dataValidation>
    <dataValidation type="list" allowBlank="1" showInputMessage="1" showErrorMessage="1" sqref="D27:D36">
      <formula1>"Yes, "</formula1>
    </dataValidation>
    <dataValidation type="custom" allowBlank="1" showInputMessage="1" showErrorMessage="1" error="Only one vehicle configuration may be used on each spreadsheet." sqref="D8 D16:D17">
      <formula1>IF(SUM(D11:D13)=0,TRUE,FALSE)</formula1>
    </dataValidation>
    <dataValidation type="custom" allowBlank="1" showInputMessage="1" showErrorMessage="1" error="Only one vehicle configuration may be used on each spreadsheet." sqref="D11:D14">
      <formula1>IF(SUM(D16:D18)=0,TRUE,FALSE)</formula1>
    </dataValidation>
    <dataValidation type="custom" allowBlank="1" showInputMessage="1" showErrorMessage="1" error="Only one vehicle configuration may be used on each spreadsheet." sqref="D15">
      <formula1>IF(SUM(D19:D21)=0,TRUE,FALSE)</formula1>
    </dataValidation>
  </dataValidations>
  <pageMargins left="0.25" right="0.25" top="0.75" bottom="0.75" header="0.3" footer="0.3"/>
  <pageSetup fitToHeight="0" orientation="portrait" r:id="rId1"/>
  <headerFooter>
    <oddHeader>&amp;CPO# ______________________________&amp;R3/20/2024</oddHeader>
    <oddFooter>&amp;RA/6/5/2023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OTS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of Louisiana</dc:creator>
  <cp:keywords/>
  <dc:description/>
  <cp:lastModifiedBy>Amy Gotreaux</cp:lastModifiedBy>
  <cp:revision/>
  <dcterms:created xsi:type="dcterms:W3CDTF">2019-01-03T17:19:37Z</dcterms:created>
  <dcterms:modified xsi:type="dcterms:W3CDTF">2024-03-20T20:48:06Z</dcterms:modified>
  <cp:category/>
  <cp:contentStatus/>
</cp:coreProperties>
</file>